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73" activeTab="4"/>
  </bookViews>
  <sheets>
    <sheet name="Assets &amp; Liab" sheetId="1" r:id="rId1"/>
    <sheet name="Inc &amp; Exp" sheetId="2" r:id="rId2"/>
    <sheet name="C.Flows &amp; Fam Liv" sheetId="3" r:id="rId3"/>
    <sheet name="Crop Data" sheetId="4" r:id="rId4"/>
    <sheet name="Crop Data-2" sheetId="5" r:id="rId5"/>
  </sheets>
  <definedNames/>
  <calcPr fullCalcOnLoad="1"/>
</workbook>
</file>

<file path=xl/sharedStrings.xml><?xml version="1.0" encoding="utf-8"?>
<sst xmlns="http://schemas.openxmlformats.org/spreadsheetml/2006/main" count="327" uniqueCount="218">
  <si>
    <t>Name:</t>
  </si>
  <si>
    <t>All Cash Inflows and Outflows from Jan. 1 to Dec 31</t>
  </si>
  <si>
    <t>Capital Purchases and Sales</t>
  </si>
  <si>
    <t>Farm Assets</t>
  </si>
  <si>
    <t>Nonfarm Assets</t>
  </si>
  <si>
    <t>Purchases</t>
  </si>
  <si>
    <t>Sales</t>
  </si>
  <si>
    <t>Mach &amp; Equip</t>
  </si>
  <si>
    <t>Beet Stock</t>
  </si>
  <si>
    <t>Other Stock</t>
  </si>
  <si>
    <t>Farm Land</t>
  </si>
  <si>
    <t>Buildings</t>
  </si>
  <si>
    <t>Breeding Livestock</t>
  </si>
  <si>
    <t>Stocks &amp; Bonds</t>
  </si>
  <si>
    <t>Home Improvements</t>
  </si>
  <si>
    <t>Nonfarm Vehicles</t>
  </si>
  <si>
    <t>Retirement Accts</t>
  </si>
  <si>
    <t>Nonfarm Real Estate</t>
  </si>
  <si>
    <t>Cash Value of Life Ins</t>
  </si>
  <si>
    <t>Other Farm Assets:</t>
  </si>
  <si>
    <t>Other Nonfarm Assets:</t>
  </si>
  <si>
    <t>Total:</t>
  </si>
  <si>
    <t>Loans</t>
  </si>
  <si>
    <t>Beginning</t>
  </si>
  <si>
    <t>Balance - Jan. 1</t>
  </si>
  <si>
    <t>Money</t>
  </si>
  <si>
    <t>Borrowed</t>
  </si>
  <si>
    <t>Liabilities  (Principal Only)</t>
  </si>
  <si>
    <t>Principal</t>
  </si>
  <si>
    <t>Paid</t>
  </si>
  <si>
    <t>Ending</t>
  </si>
  <si>
    <t>Balance - Dec. 31</t>
  </si>
  <si>
    <t>Discrepancy</t>
  </si>
  <si>
    <t>Operating:</t>
  </si>
  <si>
    <t>Intermediate:</t>
  </si>
  <si>
    <t>Long Term:</t>
  </si>
  <si>
    <t>Nonfarm:</t>
  </si>
  <si>
    <t>All Income and Expenses from Jan. 1 to Dec. 31</t>
  </si>
  <si>
    <t>Farm Income</t>
  </si>
  <si>
    <t>Farm Expenses</t>
  </si>
  <si>
    <t>Crop Sales:</t>
  </si>
  <si>
    <t>Quantity</t>
  </si>
  <si>
    <t>Amount</t>
  </si>
  <si>
    <t>Wheat</t>
  </si>
  <si>
    <t>Soybeans</t>
  </si>
  <si>
    <t>Corn</t>
  </si>
  <si>
    <t>Sugarbeets</t>
  </si>
  <si>
    <t>Barley</t>
  </si>
  <si>
    <t>Sunflowers-Oil</t>
  </si>
  <si>
    <t>Sunflowers-Conf</t>
  </si>
  <si>
    <t>Direct Crop Expenses</t>
  </si>
  <si>
    <t>Seed</t>
  </si>
  <si>
    <t>Fertilizer</t>
  </si>
  <si>
    <t>Crop Chemicals</t>
  </si>
  <si>
    <t>Drying Fuel</t>
  </si>
  <si>
    <t>Crop Marketing</t>
  </si>
  <si>
    <t>Misc. Crop Expense</t>
  </si>
  <si>
    <t>Direct Livestock Expenses</t>
  </si>
  <si>
    <t>xxxxxx</t>
  </si>
  <si>
    <t>Government Crop Loans</t>
  </si>
  <si>
    <t>Net Sale of Crop Loans</t>
  </si>
  <si>
    <t>Livestock Products</t>
  </si>
  <si>
    <t>Other Farm Income:</t>
  </si>
  <si>
    <t>Direct Government Pymts</t>
  </si>
  <si>
    <t>Counter-Cyclical Pymts</t>
  </si>
  <si>
    <t>LDP's</t>
  </si>
  <si>
    <t>Other Gov't Pymts</t>
  </si>
  <si>
    <t>Disaster Pymts</t>
  </si>
  <si>
    <t>CRP Pymts</t>
  </si>
  <si>
    <t>Custom Work</t>
  </si>
  <si>
    <t>Patronage Dividends (cash)</t>
  </si>
  <si>
    <t>Unit Retains  (cash received)</t>
  </si>
  <si>
    <t>Insurance Income</t>
  </si>
  <si>
    <t>Misc. Livestock Inc</t>
  </si>
  <si>
    <t>Cash from hedging accounts</t>
  </si>
  <si>
    <t>Other Farm Income</t>
  </si>
  <si>
    <t>Total Farm Income:</t>
  </si>
  <si>
    <t>Nonfarm Income:</t>
  </si>
  <si>
    <t>Wages &amp; Salaries</t>
  </si>
  <si>
    <t>Nonfarm Business Income</t>
  </si>
  <si>
    <t>Interest Income</t>
  </si>
  <si>
    <t>Tax Refunds</t>
  </si>
  <si>
    <t>Gifts Received</t>
  </si>
  <si>
    <t>Other Nonfarm Income</t>
  </si>
  <si>
    <t>Total Nonfarm Income:</t>
  </si>
  <si>
    <t>Feeder Livestock Purchases</t>
  </si>
  <si>
    <t>Purchased Feed</t>
  </si>
  <si>
    <t>Veterinary</t>
  </si>
  <si>
    <t>Other Livestock Expenses</t>
  </si>
  <si>
    <t>Related Operating Expenses:</t>
  </si>
  <si>
    <t>Operating Interest</t>
  </si>
  <si>
    <t>Intermediate Interest</t>
  </si>
  <si>
    <t>Long Term Interest</t>
  </si>
  <si>
    <t>Other Interest</t>
  </si>
  <si>
    <t>Total Interest Paid</t>
  </si>
  <si>
    <t>Crop Insurance</t>
  </si>
  <si>
    <t>Hail Insurance</t>
  </si>
  <si>
    <t>Fuel &amp; Oil</t>
  </si>
  <si>
    <t>Repairs</t>
  </si>
  <si>
    <t>Supplies</t>
  </si>
  <si>
    <t>Custom Hire</t>
  </si>
  <si>
    <t>Hired Labor</t>
  </si>
  <si>
    <t>Land Rent</t>
  </si>
  <si>
    <t>Joint Venture Cost</t>
  </si>
  <si>
    <t>Machinery &amp; Building Lease</t>
  </si>
  <si>
    <t>Real Estate Taxes</t>
  </si>
  <si>
    <t>Farm Insurance</t>
  </si>
  <si>
    <t>Utilities</t>
  </si>
  <si>
    <t>Dues &amp; Professional Fee's</t>
  </si>
  <si>
    <t>Hedging Account Deposits</t>
  </si>
  <si>
    <t>Misc. Farm Expense:</t>
  </si>
  <si>
    <t>Total Farm Expenses:</t>
  </si>
  <si>
    <t>Nonfarm Expenses:</t>
  </si>
  <si>
    <t>Family Living Expenses</t>
  </si>
  <si>
    <t>Federal &amp; State Income Taxes Paid</t>
  </si>
  <si>
    <t>Total Nonfarm Expenses:</t>
  </si>
  <si>
    <t>Cash Flow Check  *</t>
  </si>
  <si>
    <t>Cash Inflows</t>
  </si>
  <si>
    <t>Cash Outflows</t>
  </si>
  <si>
    <t>Beginning Checking Balances-Jan.1</t>
  </si>
  <si>
    <t>Beginning Nonfarm Savings-Jan.1</t>
  </si>
  <si>
    <t>Capital Sales-Farm</t>
  </si>
  <si>
    <t>Capital Sales-Nonfarm</t>
  </si>
  <si>
    <t>Money Borrowed</t>
  </si>
  <si>
    <t>Total Farm Income</t>
  </si>
  <si>
    <t>Total Nonfarm Income</t>
  </si>
  <si>
    <t>Total Cash Inflows:</t>
  </si>
  <si>
    <t>Ending Checking Balances-Dec.31</t>
  </si>
  <si>
    <t>Ending Nonfarm Savings-Dec.31</t>
  </si>
  <si>
    <t>Capital Purchases-Farm</t>
  </si>
  <si>
    <t>Capital Purchases-Nonfarm</t>
  </si>
  <si>
    <t>Principal Payments</t>
  </si>
  <si>
    <t>Total Farm Expenses</t>
  </si>
  <si>
    <t>Total Nonfarm Expenses</t>
  </si>
  <si>
    <t>Total Cash Outflows</t>
  </si>
  <si>
    <t>Discrepancy:  +/-</t>
  </si>
  <si>
    <t>* - Use this table to check the accuracy of the cash flows before analysis is run.</t>
  </si>
  <si>
    <t>Number of family members</t>
  </si>
  <si>
    <t>Food and meals expense</t>
  </si>
  <si>
    <t>Medical care</t>
  </si>
  <si>
    <t>Health Insurance</t>
  </si>
  <si>
    <t>Cash Donations</t>
  </si>
  <si>
    <t>Household supplies</t>
  </si>
  <si>
    <t>Clothing</t>
  </si>
  <si>
    <t>Personal Care</t>
  </si>
  <si>
    <t>Child / Dependent care</t>
  </si>
  <si>
    <t>Alimony &amp; Child Support</t>
  </si>
  <si>
    <t>Gifts</t>
  </si>
  <si>
    <t>Education</t>
  </si>
  <si>
    <t>Recreation</t>
  </si>
  <si>
    <t>Utilities  (household share)</t>
  </si>
  <si>
    <t>Nonfarm Vehicle Expense</t>
  </si>
  <si>
    <t>Household real estate taxes</t>
  </si>
  <si>
    <t>Dwelling rent</t>
  </si>
  <si>
    <t>Household Repairs</t>
  </si>
  <si>
    <t>Nonfarm Interest Expense</t>
  </si>
  <si>
    <t>Disability/Long term care Insurance</t>
  </si>
  <si>
    <t>Life Insurance payments</t>
  </si>
  <si>
    <t>Nonfarm Property Insurance</t>
  </si>
  <si>
    <t>Miscellaneous Expense</t>
  </si>
  <si>
    <t>Partnership withdrawals</t>
  </si>
  <si>
    <t>Corporate Dividends</t>
  </si>
  <si>
    <t>Family Living Exp. Reported</t>
  </si>
  <si>
    <t>Discrepancy  +/-</t>
  </si>
  <si>
    <t>Must be inputted</t>
  </si>
  <si>
    <r>
      <t>(from Balance Sheet-Sched. O)-</t>
    </r>
    <r>
      <rPr>
        <sz val="8"/>
        <rFont val="Arial"/>
        <family val="2"/>
      </rPr>
      <t>inputted</t>
    </r>
  </si>
  <si>
    <r>
      <t>(from Balance Sheet-Sched. A)-</t>
    </r>
    <r>
      <rPr>
        <sz val="8"/>
        <rFont val="Arial"/>
        <family val="2"/>
      </rPr>
      <t>inputted</t>
    </r>
  </si>
  <si>
    <t>Crop Data Information</t>
  </si>
  <si>
    <r>
      <t xml:space="preserve">Enter </t>
    </r>
    <r>
      <rPr>
        <b/>
        <i/>
        <u val="single"/>
        <sz val="10"/>
        <rFont val="Arial"/>
        <family val="2"/>
      </rPr>
      <t>Total</t>
    </r>
    <r>
      <rPr>
        <sz val="10"/>
        <rFont val="Arial"/>
        <family val="0"/>
      </rPr>
      <t xml:space="preserve"> for each Crop or Field,</t>
    </r>
    <r>
      <rPr>
        <b/>
        <i/>
        <u val="single"/>
        <sz val="10"/>
        <rFont val="Arial"/>
        <family val="2"/>
      </rPr>
      <t xml:space="preserve"> not</t>
    </r>
    <r>
      <rPr>
        <sz val="10"/>
        <rFont val="Arial"/>
        <family val="0"/>
      </rPr>
      <t xml:space="preserve"> per Acre</t>
    </r>
  </si>
  <si>
    <t>Crop Name</t>
  </si>
  <si>
    <t>Share %</t>
  </si>
  <si>
    <t>Total Production</t>
  </si>
  <si>
    <t>Other Income</t>
  </si>
  <si>
    <t>Owned</t>
  </si>
  <si>
    <t>Rented</t>
  </si>
  <si>
    <t>Acres Planted:</t>
  </si>
  <si>
    <t>Value/Unit</t>
  </si>
  <si>
    <t>Chemical</t>
  </si>
  <si>
    <t xml:space="preserve">Crop &amp; Hail Ins </t>
  </si>
  <si>
    <t>Premium</t>
  </si>
  <si>
    <t>Crop Drying</t>
  </si>
  <si>
    <t>Direct</t>
  </si>
  <si>
    <t>Special Labor</t>
  </si>
  <si>
    <t>Machine Lease</t>
  </si>
  <si>
    <t>Joint Venture</t>
  </si>
  <si>
    <t>Misc. Exp</t>
  </si>
  <si>
    <t>Total Government Payments for current year</t>
  </si>
  <si>
    <t>Direct + CC pymts:</t>
  </si>
  <si>
    <t>* Liability</t>
  </si>
  <si>
    <t>*Beginning Liabilities + Money Borrowed = Principal Paid + Ending Liabilities</t>
  </si>
  <si>
    <t>Family Living Expense Detail</t>
  </si>
  <si>
    <t>Additional Crop Data Information</t>
  </si>
  <si>
    <t>Description</t>
  </si>
  <si>
    <t>Totals:</t>
  </si>
  <si>
    <t>Total Detailed Family Living:</t>
  </si>
  <si>
    <t>Date:</t>
  </si>
  <si>
    <t xml:space="preserve"> </t>
  </si>
  <si>
    <t>Per Acre</t>
  </si>
  <si>
    <t>Input Form for YearEnd Analysis</t>
  </si>
  <si>
    <t>* Place Share Rented Acres in Separate Column</t>
  </si>
  <si>
    <t>* Share Rented</t>
  </si>
  <si>
    <t>Total Acres</t>
  </si>
  <si>
    <t>Total for page:</t>
  </si>
  <si>
    <t>Example Farm</t>
  </si>
  <si>
    <t>snowmobile</t>
  </si>
  <si>
    <t>operating loan</t>
  </si>
  <si>
    <t>Machinery loan</t>
  </si>
  <si>
    <t>New tractor loan</t>
  </si>
  <si>
    <t>Land loan</t>
  </si>
  <si>
    <t>Shed loan</t>
  </si>
  <si>
    <t>Ready Reserve</t>
  </si>
  <si>
    <t>House loan</t>
  </si>
  <si>
    <t>share rented</t>
  </si>
  <si>
    <t>Joint Ventured</t>
  </si>
  <si>
    <t>roundup's</t>
  </si>
  <si>
    <t>conventionals</t>
  </si>
  <si>
    <t>(Heging,Ins, LDP's)</t>
  </si>
  <si>
    <t>(Hedging,Ins, LDP's)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</si>
</sst>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&quot;$&quot;#,##0.00"/>
    <numFmt numFmtId="168" formatCode="00000"/>
    <numFmt numFmtId="169" formatCode="&quot;$&quot;#,##0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7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7" fillId="0" borderId="16" xfId="0" applyFont="1" applyBorder="1" applyAlignment="1">
      <alignment horizontal="right" indent="1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3" fontId="0" fillId="34" borderId="33" xfId="0" applyNumberFormat="1" applyFill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 horizontal="right"/>
    </xf>
    <xf numFmtId="3" fontId="6" fillId="34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 horizontal="center"/>
    </xf>
    <xf numFmtId="3" fontId="4" fillId="33" borderId="27" xfId="0" applyNumberFormat="1" applyFont="1" applyFill="1" applyBorder="1" applyAlignment="1">
      <alignment horizontal="right"/>
    </xf>
    <xf numFmtId="3" fontId="4" fillId="33" borderId="33" xfId="0" applyNumberFormat="1" applyFont="1" applyFill="1" applyBorder="1" applyAlignment="1">
      <alignment horizontal="right"/>
    </xf>
    <xf numFmtId="3" fontId="0" fillId="33" borderId="27" xfId="0" applyNumberFormat="1" applyFill="1" applyBorder="1" applyAlignment="1">
      <alignment horizontal="right"/>
    </xf>
    <xf numFmtId="3" fontId="0" fillId="33" borderId="33" xfId="0" applyNumberFormat="1" applyFill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35" borderId="14" xfId="0" applyNumberFormat="1" applyFill="1" applyBorder="1" applyAlignment="1" applyProtection="1">
      <alignment horizontal="right"/>
      <protection locked="0"/>
    </xf>
    <xf numFmtId="3" fontId="0" fillId="35" borderId="37" xfId="0" applyNumberFormat="1" applyFill="1" applyBorder="1" applyAlignment="1" applyProtection="1">
      <alignment horizontal="right"/>
      <protection locked="0"/>
    </xf>
    <xf numFmtId="0" fontId="0" fillId="35" borderId="19" xfId="0" applyFill="1" applyBorder="1" applyAlignment="1" applyProtection="1">
      <alignment horizontal="right"/>
      <protection locked="0"/>
    </xf>
    <xf numFmtId="0" fontId="0" fillId="35" borderId="38" xfId="0" applyFill="1" applyBorder="1" applyAlignment="1" applyProtection="1">
      <alignment horizontal="right"/>
      <protection locked="0"/>
    </xf>
    <xf numFmtId="0" fontId="0" fillId="35" borderId="13" xfId="0" applyFill="1" applyBorder="1" applyAlignment="1" applyProtection="1">
      <alignment horizontal="right"/>
      <protection locked="0"/>
    </xf>
    <xf numFmtId="0" fontId="0" fillId="35" borderId="27" xfId="0" applyFill="1" applyBorder="1" applyAlignment="1" applyProtection="1">
      <alignment horizontal="right"/>
      <protection locked="0"/>
    </xf>
    <xf numFmtId="3" fontId="0" fillId="35" borderId="26" xfId="0" applyNumberFormat="1" applyFill="1" applyBorder="1" applyAlignment="1" applyProtection="1">
      <alignment horizontal="right"/>
      <protection locked="0"/>
    </xf>
    <xf numFmtId="3" fontId="0" fillId="35" borderId="39" xfId="0" applyNumberFormat="1" applyFill="1" applyBorder="1" applyAlignment="1" applyProtection="1">
      <alignment horizontal="right"/>
      <protection locked="0"/>
    </xf>
    <xf numFmtId="0" fontId="0" fillId="35" borderId="40" xfId="0" applyFill="1" applyBorder="1" applyAlignment="1" applyProtection="1">
      <alignment horizontal="left"/>
      <protection locked="0"/>
    </xf>
    <xf numFmtId="3" fontId="0" fillId="35" borderId="13" xfId="0" applyNumberFormat="1" applyFill="1" applyBorder="1" applyAlignment="1" applyProtection="1">
      <alignment horizontal="right"/>
      <protection locked="0"/>
    </xf>
    <xf numFmtId="0" fontId="0" fillId="35" borderId="41" xfId="0" applyFill="1" applyBorder="1" applyAlignment="1" applyProtection="1">
      <alignment horizontal="left"/>
      <protection locked="0"/>
    </xf>
    <xf numFmtId="3" fontId="0" fillId="35" borderId="27" xfId="0" applyNumberFormat="1" applyFill="1" applyBorder="1" applyAlignment="1" applyProtection="1">
      <alignment horizontal="right"/>
      <protection locked="0"/>
    </xf>
    <xf numFmtId="3" fontId="0" fillId="35" borderId="27" xfId="0" applyNumberFormat="1" applyFill="1" applyBorder="1" applyAlignment="1" applyProtection="1">
      <alignment horizontal="center"/>
      <protection locked="0"/>
    </xf>
    <xf numFmtId="3" fontId="0" fillId="35" borderId="33" xfId="0" applyNumberFormat="1" applyFill="1" applyBorder="1" applyAlignment="1" applyProtection="1">
      <alignment horizontal="right"/>
      <protection locked="0"/>
    </xf>
    <xf numFmtId="3" fontId="0" fillId="35" borderId="33" xfId="0" applyNumberFormat="1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38" xfId="0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35" borderId="42" xfId="0" applyNumberFormat="1" applyFill="1" applyBorder="1" applyAlignment="1" applyProtection="1">
      <alignment horizontal="right"/>
      <protection locked="0"/>
    </xf>
    <xf numFmtId="3" fontId="0" fillId="35" borderId="43" xfId="0" applyNumberFormat="1" applyFill="1" applyBorder="1" applyAlignment="1" applyProtection="1">
      <alignment horizontal="right"/>
      <protection locked="0"/>
    </xf>
    <xf numFmtId="3" fontId="0" fillId="35" borderId="34" xfId="0" applyNumberFormat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3" fontId="0" fillId="34" borderId="17" xfId="0" applyNumberFormat="1" applyFill="1" applyBorder="1" applyAlignment="1" applyProtection="1">
      <alignment horizontal="right"/>
      <protection/>
    </xf>
    <xf numFmtId="3" fontId="0" fillId="33" borderId="17" xfId="0" applyNumberFormat="1" applyFill="1" applyBorder="1" applyAlignment="1" applyProtection="1">
      <alignment horizontal="right"/>
      <protection/>
    </xf>
    <xf numFmtId="166" fontId="6" fillId="0" borderId="0" xfId="0" applyNumberFormat="1" applyFont="1" applyAlignment="1">
      <alignment horizontal="right"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44" xfId="0" applyFill="1" applyBorder="1" applyAlignment="1" applyProtection="1">
      <alignment horizontal="center"/>
      <protection locked="0"/>
    </xf>
    <xf numFmtId="3" fontId="0" fillId="35" borderId="45" xfId="0" applyNumberFormat="1" applyFill="1" applyBorder="1" applyAlignment="1" applyProtection="1">
      <alignment horizontal="right"/>
      <protection locked="0"/>
    </xf>
    <xf numFmtId="166" fontId="0" fillId="34" borderId="29" xfId="0" applyNumberFormat="1" applyFill="1" applyBorder="1" applyAlignment="1">
      <alignment horizontal="right"/>
    </xf>
    <xf numFmtId="167" fontId="3" fillId="34" borderId="29" xfId="0" applyNumberFormat="1" applyFont="1" applyFill="1" applyBorder="1" applyAlignment="1">
      <alignment horizontal="right"/>
    </xf>
    <xf numFmtId="3" fontId="6" fillId="35" borderId="13" xfId="0" applyNumberFormat="1" applyFont="1" applyFill="1" applyBorder="1" applyAlignment="1" applyProtection="1">
      <alignment horizontal="center"/>
      <protection locked="0"/>
    </xf>
    <xf numFmtId="167" fontId="11" fillId="0" borderId="46" xfId="0" applyNumberFormat="1" applyFont="1" applyBorder="1" applyAlignment="1">
      <alignment horizontal="center"/>
    </xf>
    <xf numFmtId="167" fontId="3" fillId="34" borderId="29" xfId="0" applyNumberFormat="1" applyFont="1" applyFill="1" applyBorder="1" applyAlignment="1">
      <alignment horizontal="right"/>
    </xf>
    <xf numFmtId="166" fontId="5" fillId="0" borderId="4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0" fillId="34" borderId="14" xfId="0" applyNumberFormat="1" applyFill="1" applyBorder="1" applyAlignment="1">
      <alignment horizontal="right" indent="1"/>
    </xf>
    <xf numFmtId="169" fontId="0" fillId="34" borderId="47" xfId="0" applyNumberFormat="1" applyFill="1" applyBorder="1" applyAlignment="1">
      <alignment/>
    </xf>
    <xf numFmtId="169" fontId="0" fillId="34" borderId="14" xfId="0" applyNumberFormat="1" applyFill="1" applyBorder="1" applyAlignment="1">
      <alignment horizontal="right"/>
    </xf>
    <xf numFmtId="169" fontId="0" fillId="34" borderId="17" xfId="0" applyNumberFormat="1" applyFill="1" applyBorder="1" applyAlignment="1">
      <alignment horizontal="right"/>
    </xf>
    <xf numFmtId="169" fontId="0" fillId="34" borderId="30" xfId="0" applyNumberFormat="1" applyFill="1" applyBorder="1" applyAlignment="1">
      <alignment horizontal="right"/>
    </xf>
    <xf numFmtId="169" fontId="0" fillId="34" borderId="48" xfId="0" applyNumberFormat="1" applyFill="1" applyBorder="1" applyAlignment="1">
      <alignment horizontal="right"/>
    </xf>
    <xf numFmtId="169" fontId="0" fillId="34" borderId="33" xfId="0" applyNumberFormat="1" applyFill="1" applyBorder="1" applyAlignment="1">
      <alignment horizontal="right"/>
    </xf>
    <xf numFmtId="169" fontId="0" fillId="34" borderId="45" xfId="0" applyNumberFormat="1" applyFill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35" borderId="52" xfId="0" applyFont="1" applyFill="1" applyBorder="1" applyAlignment="1" applyProtection="1">
      <alignment horizontal="center"/>
      <protection locked="0"/>
    </xf>
    <xf numFmtId="14" fontId="0" fillId="35" borderId="5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5" borderId="41" xfId="0" applyFill="1" applyBorder="1" applyAlignment="1" applyProtection="1">
      <alignment horizontal="right"/>
      <protection locked="0"/>
    </xf>
    <xf numFmtId="0" fontId="0" fillId="35" borderId="37" xfId="0" applyFill="1" applyBorder="1" applyAlignment="1" applyProtection="1">
      <alignment horizontal="right"/>
      <protection locked="0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35" borderId="40" xfId="0" applyFill="1" applyBorder="1" applyAlignment="1" applyProtection="1">
      <alignment horizontal="right"/>
      <protection locked="0"/>
    </xf>
    <xf numFmtId="0" fontId="0" fillId="35" borderId="14" xfId="0" applyFill="1" applyBorder="1" applyAlignment="1" applyProtection="1">
      <alignment horizontal="right"/>
      <protection locked="0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3" fontId="0" fillId="35" borderId="33" xfId="0" applyNumberFormat="1" applyFill="1" applyBorder="1" applyAlignment="1" applyProtection="1">
      <alignment horizontal="right"/>
      <protection locked="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4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38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167" fontId="0" fillId="35" borderId="27" xfId="0" applyNumberFormat="1" applyFill="1" applyBorder="1" applyAlignment="1" applyProtection="1">
      <alignment horizontal="right"/>
      <protection locked="0"/>
    </xf>
    <xf numFmtId="3" fontId="0" fillId="35" borderId="27" xfId="0" applyNumberFormat="1" applyFill="1" applyBorder="1" applyAlignment="1" applyProtection="1">
      <alignment horizontal="right"/>
      <protection locked="0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166" fontId="0" fillId="35" borderId="27" xfId="0" applyNumberFormat="1" applyFill="1" applyBorder="1" applyAlignment="1" applyProtection="1">
      <alignment horizontal="right"/>
      <protection locked="0"/>
    </xf>
    <xf numFmtId="166" fontId="6" fillId="34" borderId="29" xfId="0" applyNumberFormat="1" applyFont="1" applyFill="1" applyBorder="1" applyAlignment="1">
      <alignment horizontal="right"/>
    </xf>
    <xf numFmtId="166" fontId="6" fillId="34" borderId="13" xfId="0" applyNumberFormat="1" applyFont="1" applyFill="1" applyBorder="1" applyAlignment="1">
      <alignment horizontal="right"/>
    </xf>
    <xf numFmtId="166" fontId="6" fillId="34" borderId="12" xfId="0" applyNumberFormat="1" applyFont="1" applyFill="1" applyBorder="1" applyAlignment="1">
      <alignment horizontal="right"/>
    </xf>
    <xf numFmtId="166" fontId="2" fillId="0" borderId="11" xfId="0" applyNumberFormat="1" applyFont="1" applyBorder="1" applyAlignment="1">
      <alignment horizontal="center"/>
    </xf>
    <xf numFmtId="166" fontId="2" fillId="0" borderId="61" xfId="0" applyNumberFormat="1" applyFont="1" applyBorder="1" applyAlignment="1">
      <alignment horizontal="center"/>
    </xf>
    <xf numFmtId="169" fontId="6" fillId="34" borderId="29" xfId="0" applyNumberFormat="1" applyFont="1" applyFill="1" applyBorder="1" applyAlignment="1">
      <alignment horizontal="right"/>
    </xf>
    <xf numFmtId="169" fontId="6" fillId="34" borderId="13" xfId="0" applyNumberFormat="1" applyFont="1" applyFill="1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4" xfId="0" applyBorder="1" applyAlignment="1">
      <alignment horizontal="right"/>
    </xf>
    <xf numFmtId="3" fontId="6" fillId="35" borderId="59" xfId="0" applyNumberFormat="1" applyFont="1" applyFill="1" applyBorder="1" applyAlignment="1" applyProtection="1">
      <alignment horizontal="center"/>
      <protection locked="0"/>
    </xf>
    <xf numFmtId="3" fontId="6" fillId="35" borderId="31" xfId="0" applyNumberFormat="1" applyFont="1" applyFill="1" applyBorder="1" applyAlignment="1" applyProtection="1">
      <alignment horizontal="center"/>
      <protection locked="0"/>
    </xf>
    <xf numFmtId="3" fontId="6" fillId="35" borderId="47" xfId="0" applyNumberFormat="1" applyFont="1" applyFill="1" applyBorder="1" applyAlignment="1" applyProtection="1">
      <alignment horizontal="center"/>
      <protection locked="0"/>
    </xf>
    <xf numFmtId="3" fontId="6" fillId="35" borderId="14" xfId="0" applyNumberFormat="1" applyFont="1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35" borderId="27" xfId="0" applyNumberFormat="1" applyFont="1" applyFill="1" applyBorder="1" applyAlignment="1" applyProtection="1">
      <alignment horizontal="right"/>
      <protection locked="0"/>
    </xf>
    <xf numFmtId="169" fontId="6" fillId="36" borderId="29" xfId="0" applyNumberFormat="1" applyFont="1" applyFill="1" applyBorder="1" applyAlignment="1">
      <alignment horizontal="right"/>
    </xf>
    <xf numFmtId="169" fontId="6" fillId="36" borderId="13" xfId="0" applyNumberFormat="1" applyFont="1" applyFill="1" applyBorder="1" applyAlignment="1">
      <alignment horizontal="right"/>
    </xf>
    <xf numFmtId="3" fontId="6" fillId="36" borderId="59" xfId="0" applyNumberFormat="1" applyFont="1" applyFill="1" applyBorder="1" applyAlignment="1" applyProtection="1">
      <alignment horizontal="center"/>
      <protection locked="0"/>
    </xf>
    <xf numFmtId="3" fontId="6" fillId="36" borderId="31" xfId="0" applyNumberFormat="1" applyFont="1" applyFill="1" applyBorder="1" applyAlignment="1" applyProtection="1">
      <alignment horizontal="center"/>
      <protection locked="0"/>
    </xf>
    <xf numFmtId="3" fontId="6" fillId="36" borderId="47" xfId="0" applyNumberFormat="1" applyFont="1" applyFill="1" applyBorder="1" applyAlignment="1" applyProtection="1">
      <alignment horizontal="center"/>
      <protection locked="0"/>
    </xf>
    <xf numFmtId="3" fontId="6" fillId="36" borderId="14" xfId="0" applyNumberFormat="1" applyFont="1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right"/>
      <protection locked="0"/>
    </xf>
    <xf numFmtId="166" fontId="6" fillId="36" borderId="29" xfId="0" applyNumberFormat="1" applyFont="1" applyFill="1" applyBorder="1" applyAlignment="1">
      <alignment horizontal="right"/>
    </xf>
    <xf numFmtId="166" fontId="6" fillId="36" borderId="12" xfId="0" applyNumberFormat="1" applyFont="1" applyFill="1" applyBorder="1" applyAlignment="1">
      <alignment horizontal="right"/>
    </xf>
    <xf numFmtId="166" fontId="6" fillId="36" borderId="13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5"/>
      </font>
    </dxf>
    <dxf>
      <font>
        <color indexed="1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view="pageLayout" workbookViewId="0" topLeftCell="A64">
      <selection activeCell="E2" sqref="E2:F2"/>
    </sheetView>
  </sheetViews>
  <sheetFormatPr defaultColWidth="9.140625" defaultRowHeight="12.75"/>
  <cols>
    <col min="1" max="1" width="20.140625" style="0" customWidth="1"/>
    <col min="2" max="2" width="15.421875" style="0" customWidth="1"/>
    <col min="3" max="3" width="17.00390625" style="0" customWidth="1"/>
    <col min="4" max="4" width="19.421875" style="0" customWidth="1"/>
    <col min="5" max="5" width="17.140625" style="0" customWidth="1"/>
    <col min="6" max="6" width="14.7109375" style="0" customWidth="1"/>
    <col min="10" max="10" width="6.7109375" style="0" customWidth="1"/>
  </cols>
  <sheetData>
    <row r="1" spans="1:11" ht="18">
      <c r="A1" s="120" t="s">
        <v>198</v>
      </c>
      <c r="B1" s="121"/>
      <c r="C1" s="121"/>
      <c r="D1" s="121"/>
      <c r="E1" s="121"/>
      <c r="F1" s="121"/>
      <c r="H1" s="3"/>
      <c r="I1" s="5"/>
      <c r="J1" s="5"/>
      <c r="K1" s="5"/>
    </row>
    <row r="2" spans="1:7" ht="16.5" thickBot="1">
      <c r="A2" s="6"/>
      <c r="B2" s="6"/>
      <c r="C2" s="6"/>
      <c r="D2" s="36" t="s">
        <v>0</v>
      </c>
      <c r="E2" s="125" t="s">
        <v>203</v>
      </c>
      <c r="F2" s="125"/>
      <c r="G2" s="10"/>
    </row>
    <row r="3" spans="1:11" ht="16.5" thickBot="1">
      <c r="A3" s="4"/>
      <c r="B3" s="4"/>
      <c r="C3" s="4"/>
      <c r="D3" s="95" t="s">
        <v>195</v>
      </c>
      <c r="E3" s="126"/>
      <c r="F3" s="126"/>
      <c r="G3" s="6"/>
      <c r="H3" s="6"/>
      <c r="I3" s="6"/>
      <c r="J3" s="6"/>
      <c r="K3" s="6"/>
    </row>
    <row r="4" ht="14.25" thickBot="1" thickTop="1">
      <c r="A4" s="7" t="s">
        <v>1</v>
      </c>
    </row>
    <row r="5" spans="1:11" ht="16.5" thickTop="1">
      <c r="A5" s="122" t="s">
        <v>2</v>
      </c>
      <c r="B5" s="123"/>
      <c r="C5" s="123"/>
      <c r="D5" s="123"/>
      <c r="E5" s="123"/>
      <c r="F5" s="124"/>
      <c r="G5" s="8"/>
      <c r="H5" s="8"/>
      <c r="I5" s="8"/>
      <c r="J5" s="8"/>
      <c r="K5" s="8"/>
    </row>
    <row r="6" spans="1:8" ht="12.75">
      <c r="A6" s="90" t="s">
        <v>3</v>
      </c>
      <c r="B6" s="11"/>
      <c r="C6" s="12"/>
      <c r="D6" s="39" t="s">
        <v>4</v>
      </c>
      <c r="E6" s="5"/>
      <c r="F6" s="18"/>
      <c r="G6" s="9"/>
      <c r="H6" s="9"/>
    </row>
    <row r="7" spans="1:6" ht="12.75">
      <c r="A7" s="19"/>
      <c r="B7" s="15" t="s">
        <v>6</v>
      </c>
      <c r="C7" s="16" t="s">
        <v>5</v>
      </c>
      <c r="D7" s="20"/>
      <c r="E7" s="15" t="s">
        <v>6</v>
      </c>
      <c r="F7" s="21" t="s">
        <v>5</v>
      </c>
    </row>
    <row r="8" spans="1:6" ht="12.75">
      <c r="A8" s="22" t="s">
        <v>7</v>
      </c>
      <c r="B8" s="73">
        <v>6000</v>
      </c>
      <c r="C8" s="73">
        <v>55000</v>
      </c>
      <c r="D8" s="13" t="s">
        <v>13</v>
      </c>
      <c r="E8" s="73"/>
      <c r="F8" s="79"/>
    </row>
    <row r="9" spans="1:6" ht="12.75">
      <c r="A9" s="22" t="s">
        <v>8</v>
      </c>
      <c r="B9" s="74"/>
      <c r="C9" s="74"/>
      <c r="D9" s="13" t="s">
        <v>14</v>
      </c>
      <c r="E9" s="74"/>
      <c r="F9" s="80"/>
    </row>
    <row r="10" spans="1:6" ht="12.75">
      <c r="A10" s="22" t="s">
        <v>9</v>
      </c>
      <c r="B10" s="74"/>
      <c r="C10" s="74"/>
      <c r="D10" s="13" t="s">
        <v>15</v>
      </c>
      <c r="E10" s="74"/>
      <c r="F10" s="80">
        <v>6000</v>
      </c>
    </row>
    <row r="11" spans="1:6" ht="12.75">
      <c r="A11" s="23" t="s">
        <v>10</v>
      </c>
      <c r="B11" s="74"/>
      <c r="C11" s="74"/>
      <c r="D11" s="13" t="s">
        <v>16</v>
      </c>
      <c r="E11" s="74"/>
      <c r="F11" s="80">
        <v>2000</v>
      </c>
    </row>
    <row r="12" spans="1:6" ht="12.75">
      <c r="A12" s="22" t="s">
        <v>11</v>
      </c>
      <c r="B12" s="74"/>
      <c r="C12" s="74"/>
      <c r="D12" s="13" t="s">
        <v>17</v>
      </c>
      <c r="E12" s="73"/>
      <c r="F12" s="80"/>
    </row>
    <row r="13" spans="1:6" ht="12.75">
      <c r="A13" s="22" t="s">
        <v>12</v>
      </c>
      <c r="B13" s="74"/>
      <c r="C13" s="74"/>
      <c r="D13" s="13" t="s">
        <v>18</v>
      </c>
      <c r="E13" s="74"/>
      <c r="F13" s="80"/>
    </row>
    <row r="14" spans="1:6" ht="12.75">
      <c r="A14" s="24" t="s">
        <v>19</v>
      </c>
      <c r="B14" s="74"/>
      <c r="C14" s="74"/>
      <c r="D14" s="14" t="s">
        <v>20</v>
      </c>
      <c r="E14" s="74"/>
      <c r="F14" s="80"/>
    </row>
    <row r="15" spans="1:6" ht="12.75">
      <c r="A15" s="75"/>
      <c r="B15" s="74"/>
      <c r="C15" s="74"/>
      <c r="D15" s="77" t="s">
        <v>204</v>
      </c>
      <c r="E15" s="74">
        <v>1000</v>
      </c>
      <c r="F15" s="80"/>
    </row>
    <row r="16" spans="1:6" ht="12.75">
      <c r="A16" s="76"/>
      <c r="B16" s="74"/>
      <c r="C16" s="74"/>
      <c r="D16" s="78"/>
      <c r="E16" s="74"/>
      <c r="F16" s="80"/>
    </row>
    <row r="17" spans="1:6" ht="13.5" thickBot="1">
      <c r="A17" s="76"/>
      <c r="B17" s="92"/>
      <c r="C17" s="92"/>
      <c r="D17" s="78"/>
      <c r="E17" s="92"/>
      <c r="F17" s="93"/>
    </row>
    <row r="18" spans="1:6" ht="13.5" thickTop="1">
      <c r="A18" s="45" t="s">
        <v>21</v>
      </c>
      <c r="B18" s="109">
        <f>SUM(B8:B17)</f>
        <v>6000</v>
      </c>
      <c r="C18" s="110">
        <f>SUM(C8:C17)</f>
        <v>55000</v>
      </c>
      <c r="D18" s="43" t="s">
        <v>21</v>
      </c>
      <c r="E18" s="111">
        <f>SUM(E8:E17)</f>
        <v>1000</v>
      </c>
      <c r="F18" s="112">
        <f>SUM(F8:F17)</f>
        <v>8000</v>
      </c>
    </row>
    <row r="19" spans="1:6" ht="13.5" thickBot="1">
      <c r="A19" s="25"/>
      <c r="B19" s="26"/>
      <c r="C19" s="26"/>
      <c r="D19" s="26"/>
      <c r="E19" s="26"/>
      <c r="F19" s="27"/>
    </row>
    <row r="20" spans="1:6" ht="16.5" thickTop="1">
      <c r="A20" s="122" t="s">
        <v>27</v>
      </c>
      <c r="B20" s="123"/>
      <c r="C20" s="123"/>
      <c r="D20" s="123"/>
      <c r="E20" s="123"/>
      <c r="F20" s="124"/>
    </row>
    <row r="21" spans="1:6" ht="12.75">
      <c r="A21" s="28"/>
      <c r="B21" s="34" t="s">
        <v>23</v>
      </c>
      <c r="C21" s="34" t="s">
        <v>25</v>
      </c>
      <c r="D21" s="34" t="s">
        <v>28</v>
      </c>
      <c r="E21" s="34" t="s">
        <v>30</v>
      </c>
      <c r="F21" s="29" t="s">
        <v>188</v>
      </c>
    </row>
    <row r="22" spans="1:6" ht="13.5" thickBot="1">
      <c r="A22" s="30" t="s">
        <v>22</v>
      </c>
      <c r="B22" s="35" t="s">
        <v>24</v>
      </c>
      <c r="C22" s="35" t="s">
        <v>26</v>
      </c>
      <c r="D22" s="35" t="s">
        <v>29</v>
      </c>
      <c r="E22" s="35" t="s">
        <v>31</v>
      </c>
      <c r="F22" s="31" t="s">
        <v>32</v>
      </c>
    </row>
    <row r="23" spans="1:6" ht="13.5" thickTop="1">
      <c r="A23" s="28" t="s">
        <v>33</v>
      </c>
      <c r="B23" s="37"/>
      <c r="C23" s="37"/>
      <c r="D23" s="37"/>
      <c r="E23" s="37"/>
      <c r="F23" s="38"/>
    </row>
    <row r="24" spans="1:6" ht="12.75">
      <c r="A24" s="81" t="s">
        <v>205</v>
      </c>
      <c r="B24" s="82">
        <v>50000</v>
      </c>
      <c r="C24" s="82">
        <v>150000</v>
      </c>
      <c r="D24" s="82">
        <v>175000</v>
      </c>
      <c r="E24" s="82">
        <v>25000</v>
      </c>
      <c r="F24" s="96">
        <f>B24+C24-D24-E24</f>
        <v>0</v>
      </c>
    </row>
    <row r="25" spans="1:6" ht="12.75">
      <c r="A25" s="83"/>
      <c r="B25" s="84"/>
      <c r="C25" s="84"/>
      <c r="D25" s="84"/>
      <c r="E25" s="84"/>
      <c r="F25" s="96">
        <f aca="true" t="shared" si="0" ref="F25:F55">B25+C25-D25-E25</f>
        <v>0</v>
      </c>
    </row>
    <row r="26" spans="1:6" ht="12.75">
      <c r="A26" s="83"/>
      <c r="B26" s="84"/>
      <c r="C26" s="84"/>
      <c r="D26" s="84"/>
      <c r="E26" s="84"/>
      <c r="F26" s="96">
        <f t="shared" si="0"/>
        <v>0</v>
      </c>
    </row>
    <row r="27" spans="1:6" ht="12.75">
      <c r="A27" s="83"/>
      <c r="B27" s="84"/>
      <c r="C27" s="84"/>
      <c r="D27" s="84"/>
      <c r="E27" s="84"/>
      <c r="F27" s="96">
        <f t="shared" si="0"/>
        <v>0</v>
      </c>
    </row>
    <row r="28" spans="1:6" ht="12.75">
      <c r="A28" s="28" t="s">
        <v>34</v>
      </c>
      <c r="B28" s="64"/>
      <c r="C28" s="64"/>
      <c r="D28" s="64"/>
      <c r="E28" s="64"/>
      <c r="F28" s="97" t="s">
        <v>196</v>
      </c>
    </row>
    <row r="29" spans="1:6" ht="12.75">
      <c r="A29" s="81" t="s">
        <v>206</v>
      </c>
      <c r="B29" s="82">
        <v>45000</v>
      </c>
      <c r="C29" s="82"/>
      <c r="D29" s="82">
        <v>5000</v>
      </c>
      <c r="E29" s="82">
        <v>40000</v>
      </c>
      <c r="F29" s="96">
        <f t="shared" si="0"/>
        <v>0</v>
      </c>
    </row>
    <row r="30" spans="1:6" ht="12.75">
      <c r="A30" s="83" t="s">
        <v>207</v>
      </c>
      <c r="B30" s="84"/>
      <c r="C30" s="84">
        <v>45000</v>
      </c>
      <c r="D30" s="84"/>
      <c r="E30" s="84">
        <v>45000</v>
      </c>
      <c r="F30" s="96">
        <f t="shared" si="0"/>
        <v>0</v>
      </c>
    </row>
    <row r="31" spans="1:6" ht="12.75">
      <c r="A31" s="83"/>
      <c r="B31" s="84"/>
      <c r="C31" s="84"/>
      <c r="D31" s="84"/>
      <c r="E31" s="84"/>
      <c r="F31" s="96">
        <f t="shared" si="0"/>
        <v>0</v>
      </c>
    </row>
    <row r="32" spans="1:6" ht="12.75">
      <c r="A32" s="83"/>
      <c r="B32" s="84"/>
      <c r="C32" s="84"/>
      <c r="D32" s="84"/>
      <c r="E32" s="84"/>
      <c r="F32" s="96">
        <f t="shared" si="0"/>
        <v>0</v>
      </c>
    </row>
    <row r="33" spans="1:6" ht="12.75">
      <c r="A33" s="83"/>
      <c r="B33" s="84"/>
      <c r="C33" s="84"/>
      <c r="D33" s="84"/>
      <c r="E33" s="84"/>
      <c r="F33" s="96">
        <f t="shared" si="0"/>
        <v>0</v>
      </c>
    </row>
    <row r="34" spans="1:6" ht="12.75">
      <c r="A34" s="83"/>
      <c r="B34" s="84"/>
      <c r="C34" s="84"/>
      <c r="D34" s="84"/>
      <c r="E34" s="84"/>
      <c r="F34" s="96">
        <f t="shared" si="0"/>
        <v>0</v>
      </c>
    </row>
    <row r="35" spans="1:6" ht="12.75">
      <c r="A35" s="83"/>
      <c r="B35" s="84"/>
      <c r="C35" s="84"/>
      <c r="D35" s="84"/>
      <c r="E35" s="84"/>
      <c r="F35" s="96">
        <f t="shared" si="0"/>
        <v>0</v>
      </c>
    </row>
    <row r="36" spans="1:6" ht="12.75">
      <c r="A36" s="83"/>
      <c r="B36" s="84"/>
      <c r="C36" s="84"/>
      <c r="D36" s="84"/>
      <c r="E36" s="84"/>
      <c r="F36" s="96">
        <f t="shared" si="0"/>
        <v>0</v>
      </c>
    </row>
    <row r="37" spans="1:6" ht="12.75">
      <c r="A37" s="83"/>
      <c r="B37" s="84"/>
      <c r="C37" s="84"/>
      <c r="D37" s="84"/>
      <c r="E37" s="84"/>
      <c r="F37" s="96">
        <f t="shared" si="0"/>
        <v>0</v>
      </c>
    </row>
    <row r="38" spans="1:6" ht="12.75">
      <c r="A38" s="83"/>
      <c r="B38" s="84"/>
      <c r="C38" s="84"/>
      <c r="D38" s="84"/>
      <c r="E38" s="84"/>
      <c r="F38" s="96">
        <f t="shared" si="0"/>
        <v>0</v>
      </c>
    </row>
    <row r="39" spans="1:6" ht="12.75">
      <c r="A39" s="81"/>
      <c r="B39" s="84"/>
      <c r="C39" s="84"/>
      <c r="D39" s="84"/>
      <c r="E39" s="84"/>
      <c r="F39" s="96">
        <f t="shared" si="0"/>
        <v>0</v>
      </c>
    </row>
    <row r="40" spans="1:6" ht="12.75">
      <c r="A40" s="83"/>
      <c r="B40" s="84"/>
      <c r="C40" s="84"/>
      <c r="D40" s="84"/>
      <c r="E40" s="84"/>
      <c r="F40" s="96">
        <f t="shared" si="0"/>
        <v>0</v>
      </c>
    </row>
    <row r="41" spans="1:6" ht="12.75">
      <c r="A41" s="83"/>
      <c r="B41" s="84"/>
      <c r="C41" s="84"/>
      <c r="D41" s="84"/>
      <c r="E41" s="84"/>
      <c r="F41" s="96">
        <f t="shared" si="0"/>
        <v>0</v>
      </c>
    </row>
    <row r="42" spans="1:6" ht="12.75">
      <c r="A42" s="28" t="s">
        <v>35</v>
      </c>
      <c r="B42" s="65"/>
      <c r="C42" s="65"/>
      <c r="D42" s="65"/>
      <c r="E42" s="65"/>
      <c r="F42" s="97" t="s">
        <v>196</v>
      </c>
    </row>
    <row r="43" spans="1:6" ht="12.75">
      <c r="A43" s="81" t="s">
        <v>208</v>
      </c>
      <c r="B43" s="82">
        <v>100000</v>
      </c>
      <c r="C43" s="82"/>
      <c r="D43" s="82">
        <v>5000</v>
      </c>
      <c r="E43" s="82">
        <v>95000</v>
      </c>
      <c r="F43" s="96">
        <f t="shared" si="0"/>
        <v>0</v>
      </c>
    </row>
    <row r="44" spans="1:6" ht="12.75">
      <c r="A44" s="83" t="s">
        <v>209</v>
      </c>
      <c r="B44" s="84">
        <v>30000</v>
      </c>
      <c r="C44" s="84"/>
      <c r="D44" s="84">
        <v>2500</v>
      </c>
      <c r="E44" s="84">
        <v>27500</v>
      </c>
      <c r="F44" s="96">
        <f t="shared" si="0"/>
        <v>0</v>
      </c>
    </row>
    <row r="45" spans="1:6" ht="12.75">
      <c r="A45" s="83"/>
      <c r="B45" s="84"/>
      <c r="C45" s="84"/>
      <c r="D45" s="84"/>
      <c r="E45" s="84"/>
      <c r="F45" s="96">
        <f t="shared" si="0"/>
        <v>0</v>
      </c>
    </row>
    <row r="46" spans="1:6" ht="12.75">
      <c r="A46" s="83"/>
      <c r="B46" s="84"/>
      <c r="C46" s="84"/>
      <c r="D46" s="84"/>
      <c r="E46" s="84"/>
      <c r="F46" s="96">
        <f t="shared" si="0"/>
        <v>0</v>
      </c>
    </row>
    <row r="47" spans="1:6" ht="12.75">
      <c r="A47" s="81"/>
      <c r="B47" s="84"/>
      <c r="C47" s="84"/>
      <c r="D47" s="84"/>
      <c r="E47" s="84"/>
      <c r="F47" s="96">
        <f t="shared" si="0"/>
        <v>0</v>
      </c>
    </row>
    <row r="48" spans="1:6" ht="12.75">
      <c r="A48" s="83"/>
      <c r="B48" s="84"/>
      <c r="C48" s="84"/>
      <c r="D48" s="84"/>
      <c r="E48" s="84"/>
      <c r="F48" s="96">
        <f t="shared" si="0"/>
        <v>0</v>
      </c>
    </row>
    <row r="49" spans="1:6" ht="12.75">
      <c r="A49" s="83"/>
      <c r="B49" s="84"/>
      <c r="C49" s="84"/>
      <c r="D49" s="84"/>
      <c r="E49" s="84"/>
      <c r="F49" s="96">
        <f t="shared" si="0"/>
        <v>0</v>
      </c>
    </row>
    <row r="50" spans="1:6" ht="12.75">
      <c r="A50" s="28" t="s">
        <v>36</v>
      </c>
      <c r="B50" s="65"/>
      <c r="C50" s="65"/>
      <c r="D50" s="65"/>
      <c r="E50" s="65"/>
      <c r="F50" s="97" t="s">
        <v>196</v>
      </c>
    </row>
    <row r="51" spans="1:6" ht="12.75">
      <c r="A51" s="81" t="s">
        <v>210</v>
      </c>
      <c r="B51" s="82">
        <v>1000</v>
      </c>
      <c r="C51" s="82">
        <v>2000</v>
      </c>
      <c r="D51" s="82">
        <v>2950</v>
      </c>
      <c r="E51" s="82">
        <v>0</v>
      </c>
      <c r="F51" s="96">
        <f t="shared" si="0"/>
        <v>50</v>
      </c>
    </row>
    <row r="52" spans="1:6" ht="12.75">
      <c r="A52" s="83" t="s">
        <v>211</v>
      </c>
      <c r="B52" s="84">
        <v>75000</v>
      </c>
      <c r="C52" s="84"/>
      <c r="D52" s="84">
        <v>3000</v>
      </c>
      <c r="E52" s="84">
        <v>72000</v>
      </c>
      <c r="F52" s="96">
        <f t="shared" si="0"/>
        <v>0</v>
      </c>
    </row>
    <row r="53" spans="1:6" ht="12.75">
      <c r="A53" s="83"/>
      <c r="B53" s="84"/>
      <c r="C53" s="84"/>
      <c r="D53" s="84"/>
      <c r="E53" s="84"/>
      <c r="F53" s="96">
        <f t="shared" si="0"/>
        <v>0</v>
      </c>
    </row>
    <row r="54" spans="1:6" ht="12.75">
      <c r="A54" s="83"/>
      <c r="B54" s="84"/>
      <c r="C54" s="84"/>
      <c r="D54" s="84"/>
      <c r="E54" s="84"/>
      <c r="F54" s="96">
        <f t="shared" si="0"/>
        <v>0</v>
      </c>
    </row>
    <row r="55" spans="1:6" ht="13.5" thickBot="1">
      <c r="A55" s="83"/>
      <c r="B55" s="84"/>
      <c r="C55" s="92"/>
      <c r="D55" s="92"/>
      <c r="E55" s="84"/>
      <c r="F55" s="96">
        <f t="shared" si="0"/>
        <v>0</v>
      </c>
    </row>
    <row r="56" spans="1:6" ht="13.5" thickTop="1">
      <c r="A56" s="42" t="s">
        <v>21</v>
      </c>
      <c r="B56" s="66"/>
      <c r="C56" s="111">
        <f>SUM(C23:C55)</f>
        <v>197000</v>
      </c>
      <c r="D56" s="113">
        <f>SUM(D23:D55)</f>
        <v>193450</v>
      </c>
      <c r="E56" s="66"/>
      <c r="F56" s="32"/>
    </row>
    <row r="57" spans="1:6" ht="13.5" thickBot="1">
      <c r="A57" s="117" t="s">
        <v>189</v>
      </c>
      <c r="B57" s="118"/>
      <c r="C57" s="118"/>
      <c r="D57" s="118"/>
      <c r="E57" s="118"/>
      <c r="F57" s="119"/>
    </row>
    <row r="58" ht="13.5" thickTop="1"/>
  </sheetData>
  <sheetProtection sheet="1" objects="1" scenarios="1"/>
  <mergeCells count="6">
    <mergeCell ref="A57:F57"/>
    <mergeCell ref="A1:F1"/>
    <mergeCell ref="A5:F5"/>
    <mergeCell ref="A20:F20"/>
    <mergeCell ref="E2:F2"/>
    <mergeCell ref="E3:F3"/>
  </mergeCells>
  <printOptions/>
  <pageMargins left="0" right="0" top="0" bottom="0" header="0" footer="0"/>
  <pageSetup horizontalDpi="600" verticalDpi="600" orientation="portrait" r:id="rId1"/>
  <headerFooter alignWithMargins="0">
    <oddFooter>&amp;L
&amp;8Josh Tjosaas/Rick Morgan:  FBM-Northland College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8"/>
  <sheetViews>
    <sheetView view="pageLayout" workbookViewId="0" topLeftCell="A64">
      <selection activeCell="A2" sqref="A2:F2"/>
    </sheetView>
  </sheetViews>
  <sheetFormatPr defaultColWidth="9.140625" defaultRowHeight="12.75"/>
  <cols>
    <col min="1" max="1" width="20.28125" style="0" customWidth="1"/>
    <col min="2" max="2" width="12.7109375" style="0" customWidth="1"/>
    <col min="3" max="3" width="18.57421875" style="0" customWidth="1"/>
    <col min="4" max="4" width="19.57421875" style="0" customWidth="1"/>
    <col min="5" max="5" width="13.140625" style="0" customWidth="1"/>
    <col min="6" max="6" width="18.57421875" style="0" customWidth="1"/>
    <col min="7" max="7" width="11.421875" style="0" customWidth="1"/>
  </cols>
  <sheetData>
    <row r="2" spans="1:6" ht="12.75">
      <c r="A2" s="129" t="s">
        <v>37</v>
      </c>
      <c r="B2" s="129"/>
      <c r="C2" s="129"/>
      <c r="D2" s="129"/>
      <c r="E2" s="129"/>
      <c r="F2" s="129"/>
    </row>
    <row r="3" spans="1:6" ht="13.5" thickBot="1">
      <c r="A3" s="9"/>
      <c r="B3" s="2"/>
      <c r="C3" s="2"/>
      <c r="D3" s="2"/>
      <c r="E3" s="2"/>
      <c r="F3" s="2"/>
    </row>
    <row r="4" spans="1:6" ht="16.5" thickTop="1">
      <c r="A4" s="122" t="s">
        <v>38</v>
      </c>
      <c r="B4" s="123"/>
      <c r="C4" s="124"/>
      <c r="D4" s="122" t="s">
        <v>39</v>
      </c>
      <c r="E4" s="123"/>
      <c r="F4" s="124"/>
    </row>
    <row r="5" spans="1:6" ht="12.75">
      <c r="A5" s="41" t="s">
        <v>40</v>
      </c>
      <c r="B5" s="15" t="s">
        <v>41</v>
      </c>
      <c r="C5" s="21" t="s">
        <v>42</v>
      </c>
      <c r="D5" s="130" t="s">
        <v>50</v>
      </c>
      <c r="E5" s="131"/>
      <c r="F5" s="44" t="s">
        <v>42</v>
      </c>
    </row>
    <row r="6" spans="1:6" ht="12.75">
      <c r="A6" s="33" t="s">
        <v>43</v>
      </c>
      <c r="B6" s="85">
        <v>30000</v>
      </c>
      <c r="C6" s="86">
        <v>100000</v>
      </c>
      <c r="D6" s="127" t="s">
        <v>51</v>
      </c>
      <c r="E6" s="128"/>
      <c r="F6" s="86">
        <v>25000</v>
      </c>
    </row>
    <row r="7" spans="1:6" ht="12.75">
      <c r="A7" s="33" t="s">
        <v>44</v>
      </c>
      <c r="B7" s="85">
        <v>10000</v>
      </c>
      <c r="C7" s="86">
        <v>50000</v>
      </c>
      <c r="D7" s="127" t="s">
        <v>52</v>
      </c>
      <c r="E7" s="128"/>
      <c r="F7" s="86">
        <v>20000</v>
      </c>
    </row>
    <row r="8" spans="1:6" ht="12.75">
      <c r="A8" s="33" t="s">
        <v>45</v>
      </c>
      <c r="B8" s="85">
        <v>10000</v>
      </c>
      <c r="C8" s="86">
        <v>20000</v>
      </c>
      <c r="D8" s="127" t="s">
        <v>53</v>
      </c>
      <c r="E8" s="128"/>
      <c r="F8" s="86">
        <v>34000</v>
      </c>
    </row>
    <row r="9" spans="1:6" ht="12.75">
      <c r="A9" s="33" t="s">
        <v>46</v>
      </c>
      <c r="B9" s="67" t="s">
        <v>58</v>
      </c>
      <c r="C9" s="87">
        <v>85000</v>
      </c>
      <c r="D9" s="127" t="s">
        <v>95</v>
      </c>
      <c r="E9" s="128"/>
      <c r="F9" s="86">
        <v>5000</v>
      </c>
    </row>
    <row r="10" spans="1:6" ht="12.75">
      <c r="A10" s="33" t="s">
        <v>47</v>
      </c>
      <c r="B10" s="85"/>
      <c r="C10" s="86"/>
      <c r="D10" s="127" t="s">
        <v>96</v>
      </c>
      <c r="E10" s="128"/>
      <c r="F10" s="86">
        <v>3300</v>
      </c>
    </row>
    <row r="11" spans="1:6" ht="12.75">
      <c r="A11" s="33" t="s">
        <v>48</v>
      </c>
      <c r="B11" s="85"/>
      <c r="C11" s="86"/>
      <c r="D11" s="127" t="s">
        <v>54</v>
      </c>
      <c r="E11" s="128"/>
      <c r="F11" s="86"/>
    </row>
    <row r="12" spans="1:6" ht="12.75">
      <c r="A12" s="33" t="s">
        <v>49</v>
      </c>
      <c r="B12" s="85"/>
      <c r="C12" s="86"/>
      <c r="D12" s="127" t="s">
        <v>55</v>
      </c>
      <c r="E12" s="128"/>
      <c r="F12" s="86"/>
    </row>
    <row r="13" spans="1:6" ht="12.75">
      <c r="A13" s="88"/>
      <c r="B13" s="85"/>
      <c r="C13" s="86"/>
      <c r="D13" s="127" t="s">
        <v>56</v>
      </c>
      <c r="E13" s="128"/>
      <c r="F13" s="86"/>
    </row>
    <row r="14" spans="1:6" ht="12.75">
      <c r="A14" s="89"/>
      <c r="B14" s="85"/>
      <c r="C14" s="86"/>
      <c r="D14" s="138"/>
      <c r="E14" s="139"/>
      <c r="F14" s="86"/>
    </row>
    <row r="15" spans="1:6" ht="12.75">
      <c r="A15" s="89"/>
      <c r="B15" s="85"/>
      <c r="C15" s="86"/>
      <c r="D15" s="132"/>
      <c r="E15" s="133"/>
      <c r="F15" s="86"/>
    </row>
    <row r="16" spans="1:6" ht="12.75">
      <c r="A16" s="88"/>
      <c r="B16" s="85"/>
      <c r="C16" s="86"/>
      <c r="D16" s="132"/>
      <c r="E16" s="133"/>
      <c r="F16" s="86"/>
    </row>
    <row r="17" spans="1:6" ht="12.75">
      <c r="A17" s="33" t="s">
        <v>59</v>
      </c>
      <c r="B17" s="68"/>
      <c r="C17" s="69"/>
      <c r="D17" s="132"/>
      <c r="E17" s="133"/>
      <c r="F17" s="86"/>
    </row>
    <row r="18" spans="1:6" ht="12.75">
      <c r="A18" s="76"/>
      <c r="B18" s="85"/>
      <c r="C18" s="86"/>
      <c r="D18" s="130" t="s">
        <v>57</v>
      </c>
      <c r="E18" s="131"/>
      <c r="F18" s="71"/>
    </row>
    <row r="19" spans="1:6" ht="12.75">
      <c r="A19" s="76"/>
      <c r="B19" s="85"/>
      <c r="C19" s="86"/>
      <c r="D19" s="127" t="s">
        <v>85</v>
      </c>
      <c r="E19" s="128"/>
      <c r="F19" s="86"/>
    </row>
    <row r="20" spans="1:6" ht="12.75">
      <c r="A20" s="76"/>
      <c r="B20" s="85"/>
      <c r="C20" s="86"/>
      <c r="D20" s="127" t="s">
        <v>86</v>
      </c>
      <c r="E20" s="128"/>
      <c r="F20" s="86"/>
    </row>
    <row r="21" spans="1:6" ht="12.75">
      <c r="A21" s="76"/>
      <c r="B21" s="85"/>
      <c r="C21" s="86"/>
      <c r="D21" s="127" t="s">
        <v>87</v>
      </c>
      <c r="E21" s="128"/>
      <c r="F21" s="86"/>
    </row>
    <row r="22" spans="1:6" ht="12.75">
      <c r="A22" s="33" t="s">
        <v>60</v>
      </c>
      <c r="B22" s="70"/>
      <c r="C22" s="71"/>
      <c r="D22" s="127" t="s">
        <v>88</v>
      </c>
      <c r="E22" s="128"/>
      <c r="F22" s="86"/>
    </row>
    <row r="23" spans="1:6" ht="12.75">
      <c r="A23" s="76"/>
      <c r="B23" s="85"/>
      <c r="C23" s="86"/>
      <c r="D23" s="132"/>
      <c r="E23" s="133"/>
      <c r="F23" s="86"/>
    </row>
    <row r="24" spans="1:6" ht="12.75">
      <c r="A24" s="76"/>
      <c r="B24" s="85"/>
      <c r="C24" s="86"/>
      <c r="D24" s="130" t="s">
        <v>89</v>
      </c>
      <c r="E24" s="131"/>
      <c r="F24" s="71"/>
    </row>
    <row r="25" spans="1:6" ht="12.75">
      <c r="A25" s="89"/>
      <c r="B25" s="85"/>
      <c r="C25" s="86"/>
      <c r="D25" s="33" t="s">
        <v>90</v>
      </c>
      <c r="E25" s="84">
        <v>7000</v>
      </c>
      <c r="F25" s="71"/>
    </row>
    <row r="26" spans="1:6" ht="12.75">
      <c r="A26" s="33" t="s">
        <v>61</v>
      </c>
      <c r="B26" s="85"/>
      <c r="C26" s="86"/>
      <c r="D26" s="33" t="s">
        <v>91</v>
      </c>
      <c r="E26" s="84">
        <v>4000</v>
      </c>
      <c r="F26" s="71"/>
    </row>
    <row r="27" spans="1:6" ht="12.75">
      <c r="A27" s="76"/>
      <c r="B27" s="85"/>
      <c r="C27" s="86"/>
      <c r="D27" s="33" t="s">
        <v>92</v>
      </c>
      <c r="E27" s="84">
        <v>11000</v>
      </c>
      <c r="F27" s="71"/>
    </row>
    <row r="28" spans="1:6" ht="12.75">
      <c r="A28" s="130" t="s">
        <v>62</v>
      </c>
      <c r="B28" s="131"/>
      <c r="C28" s="71"/>
      <c r="D28" s="33" t="s">
        <v>93</v>
      </c>
      <c r="E28" s="84"/>
      <c r="F28" s="71"/>
    </row>
    <row r="29" spans="1:6" ht="12.75">
      <c r="A29" s="127" t="s">
        <v>63</v>
      </c>
      <c r="B29" s="128"/>
      <c r="C29" s="86">
        <v>12000</v>
      </c>
      <c r="D29" s="127" t="s">
        <v>94</v>
      </c>
      <c r="E29" s="128"/>
      <c r="F29" s="57">
        <f>SUM(E25:E28)</f>
        <v>22000</v>
      </c>
    </row>
    <row r="30" spans="1:6" ht="12.75">
      <c r="A30" s="127" t="s">
        <v>64</v>
      </c>
      <c r="B30" s="128"/>
      <c r="C30" s="86"/>
      <c r="D30" s="127" t="s">
        <v>97</v>
      </c>
      <c r="E30" s="128"/>
      <c r="F30" s="86">
        <v>14000</v>
      </c>
    </row>
    <row r="31" spans="1:6" ht="12.75">
      <c r="A31" s="127" t="s">
        <v>65</v>
      </c>
      <c r="B31" s="128"/>
      <c r="C31" s="86">
        <v>3000</v>
      </c>
      <c r="D31" s="127" t="s">
        <v>98</v>
      </c>
      <c r="E31" s="128"/>
      <c r="F31" s="86">
        <v>12000</v>
      </c>
    </row>
    <row r="32" spans="1:6" ht="12.75">
      <c r="A32" s="127" t="s">
        <v>66</v>
      </c>
      <c r="B32" s="128"/>
      <c r="C32" s="86"/>
      <c r="D32" s="127" t="s">
        <v>99</v>
      </c>
      <c r="E32" s="128"/>
      <c r="F32" s="86">
        <v>3000</v>
      </c>
    </row>
    <row r="33" spans="1:6" ht="12.75">
      <c r="A33" s="127" t="s">
        <v>67</v>
      </c>
      <c r="B33" s="128"/>
      <c r="C33" s="86"/>
      <c r="D33" s="127" t="s">
        <v>100</v>
      </c>
      <c r="E33" s="128"/>
      <c r="F33" s="86">
        <v>1800</v>
      </c>
    </row>
    <row r="34" spans="1:6" ht="12.75">
      <c r="A34" s="127" t="s">
        <v>68</v>
      </c>
      <c r="B34" s="128"/>
      <c r="C34" s="86"/>
      <c r="D34" s="127" t="s">
        <v>101</v>
      </c>
      <c r="E34" s="128"/>
      <c r="F34" s="86">
        <v>11000</v>
      </c>
    </row>
    <row r="35" spans="1:6" ht="12.75">
      <c r="A35" s="127" t="s">
        <v>69</v>
      </c>
      <c r="B35" s="128"/>
      <c r="C35" s="86">
        <v>2000</v>
      </c>
      <c r="D35" s="127" t="s">
        <v>102</v>
      </c>
      <c r="E35" s="128"/>
      <c r="F35" s="86">
        <v>14000</v>
      </c>
    </row>
    <row r="36" spans="1:6" ht="12.75">
      <c r="A36" s="127" t="s">
        <v>70</v>
      </c>
      <c r="B36" s="128"/>
      <c r="C36" s="86">
        <v>1000</v>
      </c>
      <c r="D36" s="127" t="s">
        <v>103</v>
      </c>
      <c r="E36" s="128"/>
      <c r="F36" s="86">
        <v>17000</v>
      </c>
    </row>
    <row r="37" spans="1:6" ht="12.75">
      <c r="A37" s="127" t="s">
        <v>71</v>
      </c>
      <c r="B37" s="128"/>
      <c r="C37" s="86">
        <v>3500</v>
      </c>
      <c r="D37" s="127" t="s">
        <v>104</v>
      </c>
      <c r="E37" s="128"/>
      <c r="F37" s="86"/>
    </row>
    <row r="38" spans="1:6" ht="12.75">
      <c r="A38" s="127" t="s">
        <v>72</v>
      </c>
      <c r="B38" s="128"/>
      <c r="C38" s="86">
        <v>1300</v>
      </c>
      <c r="D38" s="127" t="s">
        <v>105</v>
      </c>
      <c r="E38" s="128"/>
      <c r="F38" s="86">
        <v>4000</v>
      </c>
    </row>
    <row r="39" spans="1:6" ht="12.75">
      <c r="A39" s="127" t="s">
        <v>73</v>
      </c>
      <c r="B39" s="128"/>
      <c r="C39" s="86"/>
      <c r="D39" s="127" t="s">
        <v>106</v>
      </c>
      <c r="E39" s="128"/>
      <c r="F39" s="86">
        <v>5000</v>
      </c>
    </row>
    <row r="40" spans="1:6" ht="12.75">
      <c r="A40" s="127" t="s">
        <v>74</v>
      </c>
      <c r="B40" s="128"/>
      <c r="C40" s="86"/>
      <c r="D40" s="127" t="s">
        <v>107</v>
      </c>
      <c r="E40" s="128"/>
      <c r="F40" s="86">
        <v>6000</v>
      </c>
    </row>
    <row r="41" spans="1:6" ht="12.75">
      <c r="A41" s="127" t="s">
        <v>75</v>
      </c>
      <c r="B41" s="128"/>
      <c r="C41" s="86">
        <v>2800</v>
      </c>
      <c r="D41" s="127" t="s">
        <v>108</v>
      </c>
      <c r="E41" s="128"/>
      <c r="F41" s="86">
        <v>2000</v>
      </c>
    </row>
    <row r="42" spans="1:6" ht="12.75">
      <c r="A42" s="132"/>
      <c r="B42" s="133"/>
      <c r="C42" s="86"/>
      <c r="D42" s="127" t="s">
        <v>109</v>
      </c>
      <c r="E42" s="128"/>
      <c r="F42" s="86"/>
    </row>
    <row r="43" spans="1:6" ht="12.75">
      <c r="A43" s="132"/>
      <c r="B43" s="133"/>
      <c r="C43" s="86"/>
      <c r="D43" s="127" t="s">
        <v>110</v>
      </c>
      <c r="E43" s="128"/>
      <c r="F43" s="86">
        <v>2500</v>
      </c>
    </row>
    <row r="44" spans="1:6" ht="12.75">
      <c r="A44" s="132"/>
      <c r="B44" s="133"/>
      <c r="C44" s="86"/>
      <c r="D44" s="138"/>
      <c r="E44" s="139"/>
      <c r="F44" s="86"/>
    </row>
    <row r="45" spans="1:6" ht="12.75">
      <c r="A45" s="132"/>
      <c r="B45" s="133"/>
      <c r="C45" s="86"/>
      <c r="D45" s="132"/>
      <c r="E45" s="133"/>
      <c r="F45" s="86"/>
    </row>
    <row r="46" spans="1:6" ht="13.5" thickBot="1">
      <c r="A46" s="132"/>
      <c r="B46" s="133"/>
      <c r="C46" s="94"/>
      <c r="D46" s="132"/>
      <c r="E46" s="133"/>
      <c r="F46" s="86"/>
    </row>
    <row r="47" spans="1:6" ht="13.5" thickTop="1">
      <c r="A47" s="134" t="s">
        <v>76</v>
      </c>
      <c r="B47" s="135"/>
      <c r="C47" s="114">
        <f>SUM(C6:C46)</f>
        <v>280600</v>
      </c>
      <c r="D47" s="132"/>
      <c r="E47" s="133"/>
      <c r="F47" s="86"/>
    </row>
    <row r="48" spans="1:6" ht="13.5" thickBot="1">
      <c r="A48" s="130" t="s">
        <v>77</v>
      </c>
      <c r="B48" s="131"/>
      <c r="C48" s="71"/>
      <c r="D48" s="132"/>
      <c r="E48" s="133"/>
      <c r="F48" s="94"/>
    </row>
    <row r="49" spans="1:6" ht="13.5" thickTop="1">
      <c r="A49" s="127" t="s">
        <v>78</v>
      </c>
      <c r="B49" s="128"/>
      <c r="C49" s="86">
        <v>22000</v>
      </c>
      <c r="D49" s="134" t="s">
        <v>111</v>
      </c>
      <c r="E49" s="135"/>
      <c r="F49" s="114">
        <f>SUM(F6:F48)</f>
        <v>201600</v>
      </c>
    </row>
    <row r="50" spans="1:6" ht="12.75">
      <c r="A50" s="127" t="s">
        <v>79</v>
      </c>
      <c r="B50" s="128"/>
      <c r="C50" s="86"/>
      <c r="D50" s="127"/>
      <c r="E50" s="128"/>
      <c r="F50" s="58"/>
    </row>
    <row r="51" spans="1:6" ht="12.75">
      <c r="A51" s="127" t="s">
        <v>80</v>
      </c>
      <c r="B51" s="128"/>
      <c r="C51" s="86">
        <v>250</v>
      </c>
      <c r="D51" s="127"/>
      <c r="E51" s="128"/>
      <c r="F51" s="58"/>
    </row>
    <row r="52" spans="1:6" ht="12.75">
      <c r="A52" s="127" t="s">
        <v>81</v>
      </c>
      <c r="B52" s="128"/>
      <c r="C52" s="86"/>
      <c r="D52" s="130" t="s">
        <v>112</v>
      </c>
      <c r="E52" s="131"/>
      <c r="F52" s="71"/>
    </row>
    <row r="53" spans="1:6" ht="12.75">
      <c r="A53" s="127" t="s">
        <v>82</v>
      </c>
      <c r="B53" s="128"/>
      <c r="C53" s="86"/>
      <c r="D53" s="127" t="s">
        <v>113</v>
      </c>
      <c r="E53" s="128"/>
      <c r="F53" s="86">
        <v>40000</v>
      </c>
    </row>
    <row r="54" spans="1:6" ht="12.75">
      <c r="A54" s="127" t="s">
        <v>83</v>
      </c>
      <c r="B54" s="128"/>
      <c r="C54" s="86"/>
      <c r="D54" s="127" t="s">
        <v>114</v>
      </c>
      <c r="E54" s="128"/>
      <c r="F54" s="86">
        <v>7000</v>
      </c>
    </row>
    <row r="55" spans="1:6" ht="12.75">
      <c r="A55" s="132"/>
      <c r="B55" s="133"/>
      <c r="C55" s="86"/>
      <c r="D55" s="132"/>
      <c r="E55" s="133"/>
      <c r="F55" s="86"/>
    </row>
    <row r="56" spans="1:6" ht="13.5" thickBot="1">
      <c r="A56" s="132"/>
      <c r="B56" s="133"/>
      <c r="C56" s="94"/>
      <c r="D56" s="132"/>
      <c r="E56" s="133"/>
      <c r="F56" s="94"/>
    </row>
    <row r="57" spans="1:6" ht="13.5" thickTop="1">
      <c r="A57" s="134" t="s">
        <v>84</v>
      </c>
      <c r="B57" s="135"/>
      <c r="C57" s="114">
        <f>SUM(C49:C56)</f>
        <v>22250</v>
      </c>
      <c r="D57" s="134" t="s">
        <v>115</v>
      </c>
      <c r="E57" s="135"/>
      <c r="F57" s="114">
        <f>SUM(F53:F56)</f>
        <v>47000</v>
      </c>
    </row>
    <row r="58" spans="1:6" ht="13.5" thickBot="1">
      <c r="A58" s="136"/>
      <c r="B58" s="137"/>
      <c r="C58" s="72"/>
      <c r="D58" s="136"/>
      <c r="E58" s="137"/>
      <c r="F58" s="72"/>
    </row>
    <row r="59" ht="13.5" thickTop="1"/>
  </sheetData>
  <sheetProtection password="CC64" sheet="1" objects="1" scenarios="1"/>
  <mergeCells count="84">
    <mergeCell ref="D57:E57"/>
    <mergeCell ref="D58:E58"/>
    <mergeCell ref="D14:E14"/>
    <mergeCell ref="D15:E15"/>
    <mergeCell ref="D19:E19"/>
    <mergeCell ref="D20:E20"/>
    <mergeCell ref="D21:E21"/>
    <mergeCell ref="D22:E22"/>
    <mergeCell ref="D23:E23"/>
    <mergeCell ref="D53:E53"/>
    <mergeCell ref="D54:E54"/>
    <mergeCell ref="D55:E55"/>
    <mergeCell ref="D56:E56"/>
    <mergeCell ref="D49:E49"/>
    <mergeCell ref="D50:E50"/>
    <mergeCell ref="D51:E51"/>
    <mergeCell ref="D52:E52"/>
    <mergeCell ref="D45:E45"/>
    <mergeCell ref="D46:E46"/>
    <mergeCell ref="D47:E47"/>
    <mergeCell ref="D48:E48"/>
    <mergeCell ref="D41:E41"/>
    <mergeCell ref="D42:E42"/>
    <mergeCell ref="D43:E43"/>
    <mergeCell ref="D44:E44"/>
    <mergeCell ref="D37:E37"/>
    <mergeCell ref="D38:E38"/>
    <mergeCell ref="D39:E39"/>
    <mergeCell ref="D40:E40"/>
    <mergeCell ref="D33:E33"/>
    <mergeCell ref="D34:E34"/>
    <mergeCell ref="D35:E35"/>
    <mergeCell ref="D36:E36"/>
    <mergeCell ref="D29:E29"/>
    <mergeCell ref="D30:E30"/>
    <mergeCell ref="D31:E31"/>
    <mergeCell ref="D32:E32"/>
    <mergeCell ref="A58:B58"/>
    <mergeCell ref="D24:E24"/>
    <mergeCell ref="A54:B54"/>
    <mergeCell ref="A56:B56"/>
    <mergeCell ref="A57:B57"/>
    <mergeCell ref="A43:B43"/>
    <mergeCell ref="A55:B55"/>
    <mergeCell ref="A50:B50"/>
    <mergeCell ref="A51:B51"/>
    <mergeCell ref="A53:B53"/>
    <mergeCell ref="A46:B46"/>
    <mergeCell ref="A47:B47"/>
    <mergeCell ref="A48:B48"/>
    <mergeCell ref="A49:B49"/>
    <mergeCell ref="A41:B41"/>
    <mergeCell ref="A42:B42"/>
    <mergeCell ref="A45:B45"/>
    <mergeCell ref="A52:B52"/>
    <mergeCell ref="A37:B37"/>
    <mergeCell ref="A38:B38"/>
    <mergeCell ref="A39:B39"/>
    <mergeCell ref="A40:B40"/>
    <mergeCell ref="A44:B44"/>
    <mergeCell ref="A33:B33"/>
    <mergeCell ref="A34:B34"/>
    <mergeCell ref="A35:B35"/>
    <mergeCell ref="A36:B36"/>
    <mergeCell ref="A29:B29"/>
    <mergeCell ref="A30:B30"/>
    <mergeCell ref="A31:B31"/>
    <mergeCell ref="A32:B32"/>
    <mergeCell ref="A28:B28"/>
    <mergeCell ref="D9:E9"/>
    <mergeCell ref="D13:E13"/>
    <mergeCell ref="D18:E18"/>
    <mergeCell ref="D11:E11"/>
    <mergeCell ref="D12:E12"/>
    <mergeCell ref="D10:E10"/>
    <mergeCell ref="D16:E16"/>
    <mergeCell ref="D17:E17"/>
    <mergeCell ref="D6:E6"/>
    <mergeCell ref="D7:E7"/>
    <mergeCell ref="D8:E8"/>
    <mergeCell ref="A2:F2"/>
    <mergeCell ref="A4:C4"/>
    <mergeCell ref="D4:F4"/>
    <mergeCell ref="D5:E5"/>
  </mergeCells>
  <printOptions/>
  <pageMargins left="0" right="0" top="0" bottom="0" header="0" footer="0"/>
  <pageSetup horizontalDpi="600" verticalDpi="600" orientation="portrait" r:id="rId1"/>
  <headerFooter alignWithMargins="0">
    <oddFooter>&amp;L
&amp;8Josh Tjosaas/Rick Morgan:  FBM-Northland College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view="pageLayout" workbookViewId="0" topLeftCell="A58">
      <selection activeCell="A2" sqref="A2:F2"/>
    </sheetView>
  </sheetViews>
  <sheetFormatPr defaultColWidth="9.140625" defaultRowHeight="12.75"/>
  <cols>
    <col min="1" max="1" width="14.140625" style="0" customWidth="1"/>
    <col min="2" max="2" width="18.57421875" style="0" customWidth="1"/>
    <col min="3" max="3" width="16.421875" style="0" customWidth="1"/>
    <col min="4" max="4" width="14.57421875" style="0" customWidth="1"/>
    <col min="5" max="5" width="17.140625" style="0" customWidth="1"/>
    <col min="6" max="6" width="15.7109375" style="0" customWidth="1"/>
  </cols>
  <sheetData>
    <row r="1" ht="12.75">
      <c r="A1" s="1"/>
    </row>
    <row r="2" spans="1:6" ht="18.75" thickBot="1">
      <c r="A2" s="120" t="s">
        <v>116</v>
      </c>
      <c r="B2" s="120"/>
      <c r="C2" s="120"/>
      <c r="D2" s="120"/>
      <c r="E2" s="120"/>
      <c r="F2" s="120"/>
    </row>
    <row r="3" spans="1:6" ht="16.5" thickTop="1">
      <c r="A3" s="140" t="s">
        <v>117</v>
      </c>
      <c r="B3" s="141"/>
      <c r="C3" s="142"/>
      <c r="D3" s="140" t="s">
        <v>118</v>
      </c>
      <c r="E3" s="141"/>
      <c r="F3" s="142"/>
    </row>
    <row r="4" spans="1:6" ht="12.75">
      <c r="A4" s="47" t="s">
        <v>119</v>
      </c>
      <c r="B4" s="48"/>
      <c r="C4" s="143">
        <v>1000</v>
      </c>
      <c r="D4" s="144" t="s">
        <v>127</v>
      </c>
      <c r="E4" s="145"/>
      <c r="F4" s="143">
        <v>2500</v>
      </c>
    </row>
    <row r="5" spans="1:6" ht="12.75">
      <c r="A5" s="49" t="s">
        <v>166</v>
      </c>
      <c r="B5" s="50"/>
      <c r="C5" s="143"/>
      <c r="D5" s="146" t="s">
        <v>164</v>
      </c>
      <c r="E5" s="147"/>
      <c r="F5" s="143"/>
    </row>
    <row r="6" spans="1:6" ht="12.75">
      <c r="A6" s="149"/>
      <c r="B6" s="150"/>
      <c r="C6" s="58"/>
      <c r="D6" s="149"/>
      <c r="E6" s="150"/>
      <c r="F6" s="58"/>
    </row>
    <row r="7" spans="1:6" ht="12.75">
      <c r="A7" s="144" t="s">
        <v>120</v>
      </c>
      <c r="B7" s="145"/>
      <c r="C7" s="143">
        <v>500</v>
      </c>
      <c r="D7" s="144" t="s">
        <v>128</v>
      </c>
      <c r="E7" s="145"/>
      <c r="F7" s="143">
        <v>1000</v>
      </c>
    </row>
    <row r="8" spans="1:6" ht="12.75">
      <c r="A8" s="151" t="s">
        <v>165</v>
      </c>
      <c r="B8" s="152"/>
      <c r="C8" s="143"/>
      <c r="D8" s="146" t="s">
        <v>164</v>
      </c>
      <c r="E8" s="147"/>
      <c r="F8" s="143"/>
    </row>
    <row r="9" spans="1:6" ht="12.75">
      <c r="A9" s="149"/>
      <c r="B9" s="150"/>
      <c r="C9" s="58"/>
      <c r="D9" s="149"/>
      <c r="E9" s="150"/>
      <c r="F9" s="58"/>
    </row>
    <row r="10" spans="1:6" ht="12.75">
      <c r="A10" s="149" t="s">
        <v>121</v>
      </c>
      <c r="B10" s="150"/>
      <c r="C10" s="115">
        <f>'Assets &amp; Liab'!B18</f>
        <v>6000</v>
      </c>
      <c r="D10" s="149" t="s">
        <v>129</v>
      </c>
      <c r="E10" s="150"/>
      <c r="F10" s="115">
        <f>'Assets &amp; Liab'!C18</f>
        <v>55000</v>
      </c>
    </row>
    <row r="11" spans="1:6" ht="12.75">
      <c r="A11" s="149" t="s">
        <v>122</v>
      </c>
      <c r="B11" s="150"/>
      <c r="C11" s="115">
        <f>'Assets &amp; Liab'!E18</f>
        <v>1000</v>
      </c>
      <c r="D11" s="149" t="s">
        <v>130</v>
      </c>
      <c r="E11" s="150"/>
      <c r="F11" s="115">
        <f>'Assets &amp; Liab'!F18</f>
        <v>8000</v>
      </c>
    </row>
    <row r="12" spans="1:6" ht="12.75">
      <c r="A12" s="149"/>
      <c r="B12" s="150"/>
      <c r="C12" s="58"/>
      <c r="D12" s="149"/>
      <c r="E12" s="150"/>
      <c r="F12" s="58"/>
    </row>
    <row r="13" spans="1:6" ht="12.75">
      <c r="A13" s="149" t="s">
        <v>123</v>
      </c>
      <c r="B13" s="150"/>
      <c r="C13" s="115">
        <f>'Assets &amp; Liab'!C56</f>
        <v>197000</v>
      </c>
      <c r="D13" s="149" t="s">
        <v>131</v>
      </c>
      <c r="E13" s="150"/>
      <c r="F13" s="115">
        <f>'Assets &amp; Liab'!D56</f>
        <v>193450</v>
      </c>
    </row>
    <row r="14" spans="1:6" ht="12.75">
      <c r="A14" s="149"/>
      <c r="B14" s="150"/>
      <c r="C14" s="58"/>
      <c r="D14" s="149"/>
      <c r="E14" s="150"/>
      <c r="F14" s="58"/>
    </row>
    <row r="15" spans="1:6" ht="12.75">
      <c r="A15" s="149" t="s">
        <v>124</v>
      </c>
      <c r="B15" s="150"/>
      <c r="C15" s="115">
        <f>'Inc &amp; Exp'!C47</f>
        <v>280600</v>
      </c>
      <c r="D15" s="149" t="s">
        <v>132</v>
      </c>
      <c r="E15" s="150"/>
      <c r="F15" s="115">
        <f>'Inc &amp; Exp'!F49</f>
        <v>201600</v>
      </c>
    </row>
    <row r="16" spans="1:6" ht="12.75">
      <c r="A16" s="149"/>
      <c r="B16" s="150"/>
      <c r="C16" s="58"/>
      <c r="D16" s="149"/>
      <c r="E16" s="150"/>
      <c r="F16" s="58"/>
    </row>
    <row r="17" spans="1:6" ht="13.5" thickBot="1">
      <c r="A17" s="149" t="s">
        <v>125</v>
      </c>
      <c r="B17" s="150"/>
      <c r="C17" s="116">
        <f>'Inc &amp; Exp'!C57</f>
        <v>22250</v>
      </c>
      <c r="D17" s="149" t="s">
        <v>133</v>
      </c>
      <c r="E17" s="150"/>
      <c r="F17" s="116">
        <f>'Inc &amp; Exp'!F57</f>
        <v>47000</v>
      </c>
    </row>
    <row r="18" spans="1:6" ht="13.5" thickTop="1">
      <c r="A18" s="149"/>
      <c r="B18" s="150"/>
      <c r="C18" s="91"/>
      <c r="D18" s="149"/>
      <c r="E18" s="150"/>
      <c r="F18" s="91"/>
    </row>
    <row r="19" spans="1:6" ht="12.75">
      <c r="A19" s="153" t="s">
        <v>126</v>
      </c>
      <c r="B19" s="154"/>
      <c r="C19" s="115">
        <f>SUM(C4:C18)</f>
        <v>508350</v>
      </c>
      <c r="D19" s="153" t="s">
        <v>134</v>
      </c>
      <c r="E19" s="154"/>
      <c r="F19" s="115">
        <f>SUM(F4:F18)</f>
        <v>508550</v>
      </c>
    </row>
    <row r="20" spans="1:6" ht="13.5" thickBot="1">
      <c r="A20" s="155"/>
      <c r="B20" s="156"/>
      <c r="C20" s="59"/>
      <c r="D20" s="155"/>
      <c r="E20" s="156"/>
      <c r="F20" s="61"/>
    </row>
    <row r="21" spans="1:6" ht="16.5" thickBot="1" thickTop="1">
      <c r="A21" s="155"/>
      <c r="B21" s="156"/>
      <c r="C21" s="59"/>
      <c r="D21" s="159" t="s">
        <v>135</v>
      </c>
      <c r="E21" s="160"/>
      <c r="F21" s="62">
        <f>C19-F19</f>
        <v>-200</v>
      </c>
    </row>
    <row r="22" spans="1:6" ht="14.25" thickBot="1" thickTop="1">
      <c r="A22" s="157"/>
      <c r="B22" s="158"/>
      <c r="C22" s="60"/>
      <c r="D22" s="157"/>
      <c r="E22" s="158"/>
      <c r="F22" s="63"/>
    </row>
    <row r="23" ht="13.5" thickTop="1"/>
    <row r="24" spans="1:6" ht="12.75">
      <c r="A24" s="129" t="s">
        <v>136</v>
      </c>
      <c r="B24" s="129"/>
      <c r="C24" s="129"/>
      <c r="D24" s="129"/>
      <c r="E24" s="129"/>
      <c r="F24" s="129"/>
    </row>
    <row r="25" spans="1:6" ht="12.75">
      <c r="A25" s="2"/>
      <c r="B25" s="2"/>
      <c r="C25" s="2"/>
      <c r="D25" s="2"/>
      <c r="E25" s="2"/>
      <c r="F25" s="2"/>
    </row>
    <row r="26" spans="1:4" ht="16.5" thickBot="1">
      <c r="A26" s="148" t="s">
        <v>190</v>
      </c>
      <c r="B26" s="148"/>
      <c r="C26" s="148"/>
      <c r="D26" s="8"/>
    </row>
    <row r="27" spans="1:3" ht="13.5" thickTop="1">
      <c r="A27" s="163" t="s">
        <v>137</v>
      </c>
      <c r="B27" s="164"/>
      <c r="C27" s="100">
        <v>4</v>
      </c>
    </row>
    <row r="28" spans="1:3" ht="12.75">
      <c r="A28" s="161" t="s">
        <v>138</v>
      </c>
      <c r="B28" s="162"/>
      <c r="C28" s="86">
        <v>9000</v>
      </c>
    </row>
    <row r="29" spans="1:3" ht="12.75">
      <c r="A29" s="161" t="s">
        <v>139</v>
      </c>
      <c r="B29" s="162"/>
      <c r="C29" s="86">
        <v>2000</v>
      </c>
    </row>
    <row r="30" spans="1:3" ht="12.75">
      <c r="A30" s="161" t="s">
        <v>140</v>
      </c>
      <c r="B30" s="162"/>
      <c r="C30" s="86">
        <v>2400</v>
      </c>
    </row>
    <row r="31" spans="1:3" ht="12.75">
      <c r="A31" s="161" t="s">
        <v>141</v>
      </c>
      <c r="B31" s="162"/>
      <c r="C31" s="86">
        <v>1000</v>
      </c>
    </row>
    <row r="32" spans="1:3" ht="12.75">
      <c r="A32" s="161" t="s">
        <v>142</v>
      </c>
      <c r="B32" s="162"/>
      <c r="C32" s="86">
        <v>2600</v>
      </c>
    </row>
    <row r="33" spans="1:3" ht="12.75">
      <c r="A33" s="161" t="s">
        <v>143</v>
      </c>
      <c r="B33" s="162"/>
      <c r="C33" s="86">
        <v>2500</v>
      </c>
    </row>
    <row r="34" spans="1:3" ht="12.75">
      <c r="A34" s="161" t="s">
        <v>144</v>
      </c>
      <c r="B34" s="162"/>
      <c r="C34" s="86">
        <v>2500</v>
      </c>
    </row>
    <row r="35" spans="1:3" ht="12.75">
      <c r="A35" s="161" t="s">
        <v>145</v>
      </c>
      <c r="B35" s="162"/>
      <c r="C35" s="86">
        <v>3100</v>
      </c>
    </row>
    <row r="36" spans="1:3" ht="12.75">
      <c r="A36" s="161" t="s">
        <v>146</v>
      </c>
      <c r="B36" s="162"/>
      <c r="C36" s="86"/>
    </row>
    <row r="37" spans="1:3" ht="12.75">
      <c r="A37" s="161" t="s">
        <v>147</v>
      </c>
      <c r="B37" s="162"/>
      <c r="C37" s="86">
        <v>500</v>
      </c>
    </row>
    <row r="38" spans="1:3" ht="12.75">
      <c r="A38" s="161" t="s">
        <v>148</v>
      </c>
      <c r="B38" s="162"/>
      <c r="C38" s="86">
        <v>1000</v>
      </c>
    </row>
    <row r="39" spans="1:3" ht="12.75">
      <c r="A39" s="161" t="s">
        <v>149</v>
      </c>
      <c r="B39" s="162"/>
      <c r="C39" s="86">
        <v>3500</v>
      </c>
    </row>
    <row r="40" spans="1:3" ht="12.75">
      <c r="A40" s="161" t="s">
        <v>150</v>
      </c>
      <c r="B40" s="162"/>
      <c r="C40" s="86">
        <v>2000</v>
      </c>
    </row>
    <row r="41" spans="1:3" ht="12.75">
      <c r="A41" s="161" t="s">
        <v>151</v>
      </c>
      <c r="B41" s="162"/>
      <c r="C41" s="86">
        <v>3000</v>
      </c>
    </row>
    <row r="42" spans="1:3" ht="12.75">
      <c r="A42" s="161" t="s">
        <v>152</v>
      </c>
      <c r="B42" s="162"/>
      <c r="C42" s="86"/>
    </row>
    <row r="43" spans="1:3" ht="12.75">
      <c r="A43" s="161" t="s">
        <v>153</v>
      </c>
      <c r="B43" s="162"/>
      <c r="C43" s="86"/>
    </row>
    <row r="44" spans="1:3" ht="12.75">
      <c r="A44" s="161" t="s">
        <v>154</v>
      </c>
      <c r="B44" s="162"/>
      <c r="C44" s="86">
        <v>1000</v>
      </c>
    </row>
    <row r="45" spans="1:3" ht="12.75">
      <c r="A45" s="161" t="s">
        <v>155</v>
      </c>
      <c r="B45" s="162"/>
      <c r="C45" s="86">
        <v>2300</v>
      </c>
    </row>
    <row r="46" spans="1:3" ht="12.75">
      <c r="A46" s="161" t="s">
        <v>156</v>
      </c>
      <c r="B46" s="162"/>
      <c r="C46" s="86"/>
    </row>
    <row r="47" spans="1:3" ht="12.75">
      <c r="A47" s="161" t="s">
        <v>157</v>
      </c>
      <c r="B47" s="162"/>
      <c r="C47" s="86">
        <v>1500</v>
      </c>
    </row>
    <row r="48" spans="1:3" ht="12.75">
      <c r="A48" s="161" t="s">
        <v>158</v>
      </c>
      <c r="B48" s="162"/>
      <c r="C48" s="86"/>
    </row>
    <row r="49" spans="1:3" ht="12.75">
      <c r="A49" s="161" t="s">
        <v>159</v>
      </c>
      <c r="B49" s="162"/>
      <c r="C49" s="86"/>
    </row>
    <row r="50" spans="1:3" ht="12.75">
      <c r="A50" s="161" t="s">
        <v>160</v>
      </c>
      <c r="B50" s="162"/>
      <c r="C50" s="86"/>
    </row>
    <row r="51" spans="1:3" ht="13.5" thickBot="1">
      <c r="A51" s="161" t="s">
        <v>161</v>
      </c>
      <c r="B51" s="162"/>
      <c r="C51" s="101"/>
    </row>
    <row r="52" spans="1:3" ht="13.5" thickTop="1">
      <c r="A52" s="155"/>
      <c r="B52" s="156"/>
      <c r="C52" s="91"/>
    </row>
    <row r="53" spans="1:3" ht="12.75">
      <c r="A53" s="161" t="s">
        <v>194</v>
      </c>
      <c r="B53" s="162"/>
      <c r="C53" s="115">
        <f>SUM(C28:C51)</f>
        <v>39900</v>
      </c>
    </row>
    <row r="54" spans="1:3" ht="12.75">
      <c r="A54" s="161"/>
      <c r="B54" s="162"/>
      <c r="C54" s="58"/>
    </row>
    <row r="55" spans="1:3" ht="12.75">
      <c r="A55" s="161" t="s">
        <v>162</v>
      </c>
      <c r="B55" s="162"/>
      <c r="C55" s="115">
        <f>'Inc &amp; Exp'!F53</f>
        <v>40000</v>
      </c>
    </row>
    <row r="56" spans="1:3" ht="12.75">
      <c r="A56" s="161" t="s">
        <v>163</v>
      </c>
      <c r="B56" s="162"/>
      <c r="C56" s="57">
        <f>C53-C55</f>
        <v>-100</v>
      </c>
    </row>
    <row r="57" spans="1:3" ht="13.5" thickBot="1">
      <c r="A57" s="157"/>
      <c r="B57" s="158"/>
      <c r="C57" s="56"/>
    </row>
    <row r="58" ht="13.5" thickTop="1"/>
  </sheetData>
  <sheetProtection password="CC64" sheet="1" objects="1" scenarios="1"/>
  <mergeCells count="76">
    <mergeCell ref="A57:B57"/>
    <mergeCell ref="A54:B54"/>
    <mergeCell ref="A52:B52"/>
    <mergeCell ref="A51:B51"/>
    <mergeCell ref="A53:B53"/>
    <mergeCell ref="A55:B55"/>
    <mergeCell ref="A56:B56"/>
    <mergeCell ref="A27:B27"/>
    <mergeCell ref="A28:B28"/>
    <mergeCell ref="A29:B29"/>
    <mergeCell ref="A48:B48"/>
    <mergeCell ref="A46:B46"/>
    <mergeCell ref="A47:B47"/>
    <mergeCell ref="A38:B38"/>
    <mergeCell ref="A39:B39"/>
    <mergeCell ref="A40:B40"/>
    <mergeCell ref="A41:B41"/>
    <mergeCell ref="A49:B49"/>
    <mergeCell ref="A50:B50"/>
    <mergeCell ref="A42:B42"/>
    <mergeCell ref="A43:B43"/>
    <mergeCell ref="A44:B44"/>
    <mergeCell ref="A45:B45"/>
    <mergeCell ref="A34:B34"/>
    <mergeCell ref="A35:B35"/>
    <mergeCell ref="A36:B36"/>
    <mergeCell ref="A37:B37"/>
    <mergeCell ref="A30:B30"/>
    <mergeCell ref="A31:B31"/>
    <mergeCell ref="A32:B32"/>
    <mergeCell ref="A33:B33"/>
    <mergeCell ref="F7:F8"/>
    <mergeCell ref="A20:B20"/>
    <mergeCell ref="A21:B21"/>
    <mergeCell ref="A22:B22"/>
    <mergeCell ref="D20:E20"/>
    <mergeCell ref="D21:E21"/>
    <mergeCell ref="D22:E22"/>
    <mergeCell ref="D16:E16"/>
    <mergeCell ref="D17:E17"/>
    <mergeCell ref="D18:E18"/>
    <mergeCell ref="A16:B16"/>
    <mergeCell ref="A17:B17"/>
    <mergeCell ref="A18:B18"/>
    <mergeCell ref="A19:B19"/>
    <mergeCell ref="D10:E10"/>
    <mergeCell ref="A9:B9"/>
    <mergeCell ref="A10:B10"/>
    <mergeCell ref="D15:E15"/>
    <mergeCell ref="D11:E11"/>
    <mergeCell ref="D12:E12"/>
    <mergeCell ref="D13:E13"/>
    <mergeCell ref="D14:E14"/>
    <mergeCell ref="A13:B13"/>
    <mergeCell ref="A14:B14"/>
    <mergeCell ref="D6:E6"/>
    <mergeCell ref="D7:E7"/>
    <mergeCell ref="D8:E8"/>
    <mergeCell ref="D9:E9"/>
    <mergeCell ref="A26:C26"/>
    <mergeCell ref="A11:B11"/>
    <mergeCell ref="A12:B12"/>
    <mergeCell ref="A6:B6"/>
    <mergeCell ref="A7:B7"/>
    <mergeCell ref="A8:B8"/>
    <mergeCell ref="A15:B15"/>
    <mergeCell ref="C7:C8"/>
    <mergeCell ref="A24:F24"/>
    <mergeCell ref="D19:E19"/>
    <mergeCell ref="A2:F2"/>
    <mergeCell ref="A3:C3"/>
    <mergeCell ref="D3:F3"/>
    <mergeCell ref="F4:F5"/>
    <mergeCell ref="D4:E4"/>
    <mergeCell ref="D5:E5"/>
    <mergeCell ref="C4:C5"/>
  </mergeCells>
  <printOptions/>
  <pageMargins left="0" right="0" top="0" bottom="0" header="0" footer="0"/>
  <pageSetup horizontalDpi="600" verticalDpi="600" orientation="portrait" r:id="rId1"/>
  <headerFooter alignWithMargins="0">
    <oddFooter>&amp;L
&amp;8Josh Tjosaas/Rick Morgan:  FBM-Northland College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50"/>
  <sheetViews>
    <sheetView view="pageLayout" workbookViewId="0" topLeftCell="A46">
      <selection activeCell="A2" sqref="A2:J2"/>
    </sheetView>
  </sheetViews>
  <sheetFormatPr defaultColWidth="9.140625" defaultRowHeight="12.75"/>
  <cols>
    <col min="1" max="1" width="15.7109375" style="0" customWidth="1"/>
    <col min="2" max="2" width="18.57421875" style="0" customWidth="1"/>
    <col min="3" max="9" width="12.7109375" style="0" customWidth="1"/>
    <col min="10" max="10" width="12.00390625" style="0" customWidth="1"/>
    <col min="11" max="13" width="12.7109375" style="0" customWidth="1"/>
  </cols>
  <sheetData>
    <row r="2" spans="1:10" ht="18">
      <c r="A2" s="167" t="s">
        <v>167</v>
      </c>
      <c r="B2" s="168"/>
      <c r="C2" s="168"/>
      <c r="D2" s="168"/>
      <c r="E2" s="168"/>
      <c r="F2" s="168"/>
      <c r="G2" s="168"/>
      <c r="H2" s="168"/>
      <c r="I2" s="168"/>
      <c r="J2" s="169"/>
    </row>
    <row r="3" spans="1:10" ht="12.75">
      <c r="A3" s="170" t="s">
        <v>168</v>
      </c>
      <c r="B3" s="171"/>
      <c r="C3" s="171"/>
      <c r="D3" s="171"/>
      <c r="E3" s="171"/>
      <c r="F3" s="171"/>
      <c r="G3" s="51"/>
      <c r="H3" s="51"/>
      <c r="I3" s="51"/>
      <c r="J3" s="40" t="s">
        <v>199</v>
      </c>
    </row>
    <row r="4" spans="1:10" ht="12.75" customHeight="1">
      <c r="A4" s="52"/>
      <c r="B4" s="52"/>
      <c r="C4" s="172" t="s">
        <v>43</v>
      </c>
      <c r="D4" s="172" t="s">
        <v>44</v>
      </c>
      <c r="E4" s="172" t="s">
        <v>44</v>
      </c>
      <c r="F4" s="172" t="s">
        <v>46</v>
      </c>
      <c r="G4" s="172" t="s">
        <v>46</v>
      </c>
      <c r="H4" s="172" t="s">
        <v>43</v>
      </c>
      <c r="I4" s="172" t="s">
        <v>45</v>
      </c>
      <c r="J4" s="172"/>
    </row>
    <row r="5" spans="1:10" ht="12.75" customHeight="1">
      <c r="A5" s="13"/>
      <c r="B5" s="14" t="s">
        <v>169</v>
      </c>
      <c r="C5" s="173"/>
      <c r="D5" s="173"/>
      <c r="E5" s="173"/>
      <c r="F5" s="173"/>
      <c r="G5" s="173"/>
      <c r="H5" s="173"/>
      <c r="I5" s="173"/>
      <c r="J5" s="173"/>
    </row>
    <row r="6" spans="1:10" ht="12.75" customHeight="1">
      <c r="A6" s="14" t="s">
        <v>193</v>
      </c>
      <c r="B6" s="13" t="s">
        <v>192</v>
      </c>
      <c r="C6" s="99"/>
      <c r="D6" s="99" t="s">
        <v>215</v>
      </c>
      <c r="E6" s="99" t="s">
        <v>214</v>
      </c>
      <c r="F6" s="99"/>
      <c r="G6" s="99" t="s">
        <v>213</v>
      </c>
      <c r="H6" s="99" t="s">
        <v>212</v>
      </c>
      <c r="I6" s="99"/>
      <c r="J6" s="99"/>
    </row>
    <row r="7" spans="1:10" ht="12.75" customHeight="1">
      <c r="A7" s="175">
        <f>SUM(C7:J8)+('Crop Data-2'!A7:A8)</f>
        <v>500</v>
      </c>
      <c r="B7" s="52" t="s">
        <v>175</v>
      </c>
      <c r="C7" s="174">
        <v>100</v>
      </c>
      <c r="D7" s="174">
        <v>100</v>
      </c>
      <c r="E7" s="174">
        <v>100</v>
      </c>
      <c r="F7" s="174">
        <v>50</v>
      </c>
      <c r="G7" s="174">
        <v>50</v>
      </c>
      <c r="H7" s="174"/>
      <c r="I7" s="174">
        <v>50</v>
      </c>
      <c r="J7" s="174"/>
    </row>
    <row r="8" spans="1:10" ht="12.75" customHeight="1">
      <c r="A8" s="176"/>
      <c r="B8" s="53" t="s">
        <v>173</v>
      </c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175">
        <f>SUM(C9:J10)+('Crop Data-2'!A9:A10)</f>
        <v>300</v>
      </c>
      <c r="B9" s="54"/>
      <c r="C9" s="174">
        <v>50</v>
      </c>
      <c r="D9" s="174">
        <v>50</v>
      </c>
      <c r="E9" s="174">
        <v>50</v>
      </c>
      <c r="F9" s="174">
        <v>25</v>
      </c>
      <c r="G9" s="174">
        <v>25</v>
      </c>
      <c r="H9" s="174"/>
      <c r="I9" s="174">
        <v>50</v>
      </c>
      <c r="J9" s="174"/>
    </row>
    <row r="10" spans="1:10" ht="12.75" customHeight="1">
      <c r="A10" s="176"/>
      <c r="B10" s="53" t="s">
        <v>174</v>
      </c>
      <c r="C10" s="174"/>
      <c r="D10" s="174"/>
      <c r="E10" s="174"/>
      <c r="F10" s="174"/>
      <c r="G10" s="174"/>
      <c r="H10" s="174"/>
      <c r="I10" s="174"/>
      <c r="J10" s="174"/>
    </row>
    <row r="11" spans="1:10" ht="12.75" customHeight="1">
      <c r="A11" s="175">
        <f>SUM(C11:J12)+('Crop Data-2'!A11:A12)</f>
        <v>100</v>
      </c>
      <c r="B11" s="54"/>
      <c r="C11" s="174"/>
      <c r="D11" s="174"/>
      <c r="E11" s="174"/>
      <c r="F11" s="174"/>
      <c r="G11" s="174"/>
      <c r="H11" s="174">
        <v>100</v>
      </c>
      <c r="I11" s="174"/>
      <c r="J11" s="174"/>
    </row>
    <row r="12" spans="1:10" ht="12.75" customHeight="1" thickBot="1">
      <c r="A12" s="177"/>
      <c r="B12" s="53" t="s">
        <v>200</v>
      </c>
      <c r="C12" s="174"/>
      <c r="D12" s="174"/>
      <c r="E12" s="174"/>
      <c r="F12" s="174"/>
      <c r="G12" s="174"/>
      <c r="H12" s="174"/>
      <c r="I12" s="174"/>
      <c r="J12" s="174"/>
    </row>
    <row r="13" spans="1:10" ht="12.75" customHeight="1" thickTop="1">
      <c r="A13" s="107" t="s">
        <v>201</v>
      </c>
      <c r="B13" s="46" t="s">
        <v>170</v>
      </c>
      <c r="C13" s="78"/>
      <c r="D13" s="78"/>
      <c r="E13" s="78"/>
      <c r="F13" s="78"/>
      <c r="G13" s="78"/>
      <c r="H13" s="78">
        <v>67</v>
      </c>
      <c r="I13" s="78"/>
      <c r="J13" s="78"/>
    </row>
    <row r="14" spans="1:10" ht="12.75" customHeight="1">
      <c r="A14" s="178">
        <f>A7+A9+A11</f>
        <v>900</v>
      </c>
      <c r="B14" s="54" t="s">
        <v>197</v>
      </c>
      <c r="C14" s="102">
        <f aca="true" t="shared" si="0" ref="C14:J14">IF(ISERROR(C15/(C7+C9+(C11*(C13/100)))),"",(C15/(C7+C9+(C11*(C13/100)))))</f>
        <v>50.06666666666667</v>
      </c>
      <c r="D14" s="102">
        <f t="shared" si="0"/>
        <v>30.366666666666667</v>
      </c>
      <c r="E14" s="102">
        <f t="shared" si="0"/>
        <v>30</v>
      </c>
      <c r="F14" s="102">
        <f t="shared" si="0"/>
        <v>17</v>
      </c>
      <c r="G14" s="102">
        <f t="shared" si="0"/>
        <v>17</v>
      </c>
      <c r="H14" s="102">
        <f t="shared" si="0"/>
        <v>50</v>
      </c>
      <c r="I14" s="102">
        <f t="shared" si="0"/>
        <v>125</v>
      </c>
      <c r="J14" s="102">
        <f t="shared" si="0"/>
      </c>
    </row>
    <row r="15" spans="1:10" ht="12.75" customHeight="1" thickBot="1">
      <c r="A15" s="179"/>
      <c r="B15" s="53" t="s">
        <v>171</v>
      </c>
      <c r="C15" s="82">
        <v>7510</v>
      </c>
      <c r="D15" s="82">
        <v>4555</v>
      </c>
      <c r="E15" s="82">
        <v>4500</v>
      </c>
      <c r="F15" s="82">
        <v>1275</v>
      </c>
      <c r="G15" s="82">
        <v>1275</v>
      </c>
      <c r="H15" s="82">
        <v>3350</v>
      </c>
      <c r="I15" s="82">
        <v>12500</v>
      </c>
      <c r="J15" s="82"/>
    </row>
    <row r="16" spans="1:10" ht="12.75" customHeight="1" thickTop="1">
      <c r="A16" s="98"/>
      <c r="B16" s="54" t="s">
        <v>176</v>
      </c>
      <c r="C16" s="165">
        <v>4.5</v>
      </c>
      <c r="D16" s="165">
        <v>6.1</v>
      </c>
      <c r="E16" s="165">
        <v>5.8</v>
      </c>
      <c r="F16" s="165">
        <v>38</v>
      </c>
      <c r="G16" s="165">
        <v>38</v>
      </c>
      <c r="H16" s="165">
        <v>4.5</v>
      </c>
      <c r="I16" s="165">
        <v>3</v>
      </c>
      <c r="J16" s="165"/>
    </row>
    <row r="17" spans="1:10" ht="12.75" customHeight="1">
      <c r="A17" s="98"/>
      <c r="B17" s="53"/>
      <c r="C17" s="165"/>
      <c r="D17" s="165"/>
      <c r="E17" s="165"/>
      <c r="F17" s="165"/>
      <c r="G17" s="165"/>
      <c r="H17" s="165"/>
      <c r="I17" s="165"/>
      <c r="J17" s="165"/>
    </row>
    <row r="18" spans="1:10" ht="12.75" customHeight="1">
      <c r="A18" s="180">
        <f>SUM(C18:J19)+('Crop Data-2'!A18:A19)</f>
        <v>1300</v>
      </c>
      <c r="B18" s="54" t="s">
        <v>172</v>
      </c>
      <c r="C18" s="191">
        <v>1000</v>
      </c>
      <c r="D18" s="166"/>
      <c r="E18" s="166"/>
      <c r="F18" s="166" t="s">
        <v>196</v>
      </c>
      <c r="G18" s="166"/>
      <c r="H18" s="166">
        <v>300</v>
      </c>
      <c r="I18" s="166"/>
      <c r="J18" s="166"/>
    </row>
    <row r="19" spans="1:10" ht="12.75" customHeight="1">
      <c r="A19" s="181"/>
      <c r="B19" s="53" t="s">
        <v>216</v>
      </c>
      <c r="C19" s="191"/>
      <c r="D19" s="166"/>
      <c r="E19" s="166"/>
      <c r="F19" s="166"/>
      <c r="G19" s="166"/>
      <c r="H19" s="166"/>
      <c r="I19" s="166"/>
      <c r="J19" s="166"/>
    </row>
    <row r="20" spans="1:10" ht="12.75" customHeight="1">
      <c r="A20" s="108" t="s">
        <v>193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 customHeight="1">
      <c r="A21" s="180">
        <f>SUM(C22:J22)+('Crop Data-2'!A21:A22)</f>
        <v>25600</v>
      </c>
      <c r="B21" s="55"/>
      <c r="C21" s="103">
        <f>IF(ISERROR(C22/(C7+C9+C11)),"",(C22/(C7+C9+C11)))</f>
        <v>10</v>
      </c>
      <c r="D21" s="103">
        <f aca="true" t="shared" si="1" ref="D21:J21">IF(ISERROR(D22/(D7+D9+D11)),"",(D22/(D7+D9+D11)))</f>
        <v>13.333333333333334</v>
      </c>
      <c r="E21" s="103">
        <f t="shared" si="1"/>
        <v>38</v>
      </c>
      <c r="F21" s="103">
        <f t="shared" si="1"/>
        <v>42.666666666666664</v>
      </c>
      <c r="G21" s="103">
        <f t="shared" si="1"/>
        <v>42.666666666666664</v>
      </c>
      <c r="H21" s="103">
        <f t="shared" si="1"/>
        <v>10</v>
      </c>
      <c r="I21" s="103">
        <f t="shared" si="1"/>
        <v>45</v>
      </c>
      <c r="J21" s="103">
        <f t="shared" si="1"/>
      </c>
    </row>
    <row r="22" spans="1:10" ht="12.75" customHeight="1">
      <c r="A22" s="181"/>
      <c r="B22" s="40" t="s">
        <v>51</v>
      </c>
      <c r="C22" s="104">
        <v>1500</v>
      </c>
      <c r="D22" s="104">
        <v>2000</v>
      </c>
      <c r="E22" s="104">
        <v>5700</v>
      </c>
      <c r="F22" s="104">
        <v>3200</v>
      </c>
      <c r="G22" s="104">
        <v>3200</v>
      </c>
      <c r="H22" s="104">
        <v>1000</v>
      </c>
      <c r="I22" s="104">
        <v>4500</v>
      </c>
      <c r="J22" s="104" t="s">
        <v>196</v>
      </c>
    </row>
    <row r="23" spans="1:10" ht="12.75" customHeight="1">
      <c r="A23" s="180">
        <f>SUM(C24:J24)+('Crop Data-2'!A23:A24)</f>
        <v>23800</v>
      </c>
      <c r="B23" s="54"/>
      <c r="C23" s="103">
        <f>IF(ISERROR(C24/(C7+C9+C11)),"",(C24/(C7+C9+C11)))</f>
        <v>25.333333333333332</v>
      </c>
      <c r="D23" s="103">
        <f aca="true" t="shared" si="2" ref="D23:J23">IF(ISERROR(D24/(D7+D9+D11)),"",(D24/(D7+D9+D11)))</f>
        <v>5</v>
      </c>
      <c r="E23" s="103">
        <f t="shared" si="2"/>
        <v>5</v>
      </c>
      <c r="F23" s="103">
        <f t="shared" si="2"/>
        <v>26.666666666666668</v>
      </c>
      <c r="G23" s="103">
        <f t="shared" si="2"/>
        <v>26.666666666666668</v>
      </c>
      <c r="H23" s="103">
        <f t="shared" si="2"/>
        <v>25</v>
      </c>
      <c r="I23" s="103">
        <f t="shared" si="2"/>
        <v>60</v>
      </c>
      <c r="J23" s="103">
        <f t="shared" si="2"/>
      </c>
    </row>
    <row r="24" spans="1:10" ht="12.75" customHeight="1">
      <c r="A24" s="181"/>
      <c r="B24" s="53" t="s">
        <v>52</v>
      </c>
      <c r="C24" s="104">
        <v>3800</v>
      </c>
      <c r="D24" s="104">
        <v>750</v>
      </c>
      <c r="E24" s="104">
        <v>750</v>
      </c>
      <c r="F24" s="104">
        <v>2000</v>
      </c>
      <c r="G24" s="104">
        <v>2000</v>
      </c>
      <c r="H24" s="104">
        <v>2500</v>
      </c>
      <c r="I24" s="104">
        <v>6000</v>
      </c>
      <c r="J24" s="104" t="s">
        <v>196</v>
      </c>
    </row>
    <row r="25" spans="1:10" ht="12.75" customHeight="1">
      <c r="A25" s="180">
        <f>SUM(C26:J26)+('Crop Data-2'!A25:A26)</f>
        <v>35000</v>
      </c>
      <c r="B25" s="54"/>
      <c r="C25" s="103">
        <f>IF(ISERROR(C26/(C7+C9+C11)),"",(C26/(C7+C9+C11)))</f>
        <v>23.333333333333332</v>
      </c>
      <c r="D25" s="103">
        <f aca="true" t="shared" si="3" ref="D25:J25">IF(ISERROR(D26/(D7+D9+D11)),"",(D26/(D7+D9+D11)))</f>
        <v>30</v>
      </c>
      <c r="E25" s="103">
        <f t="shared" si="3"/>
        <v>8</v>
      </c>
      <c r="F25" s="103">
        <f t="shared" si="3"/>
        <v>106.66666666666667</v>
      </c>
      <c r="G25" s="103">
        <f t="shared" si="3"/>
        <v>106.66666666666667</v>
      </c>
      <c r="H25" s="103">
        <f t="shared" si="3"/>
        <v>23</v>
      </c>
      <c r="I25" s="103">
        <f t="shared" si="3"/>
        <v>37.5</v>
      </c>
      <c r="J25" s="103">
        <f t="shared" si="3"/>
      </c>
    </row>
    <row r="26" spans="1:10" ht="12.75" customHeight="1">
      <c r="A26" s="181"/>
      <c r="B26" s="53" t="s">
        <v>177</v>
      </c>
      <c r="C26" s="104">
        <v>3500</v>
      </c>
      <c r="D26" s="104">
        <v>4500</v>
      </c>
      <c r="E26" s="104">
        <v>1200</v>
      </c>
      <c r="F26" s="104">
        <v>8000</v>
      </c>
      <c r="G26" s="104">
        <v>8000</v>
      </c>
      <c r="H26" s="104">
        <v>2300</v>
      </c>
      <c r="I26" s="104">
        <v>3750</v>
      </c>
      <c r="J26" s="104" t="s">
        <v>196</v>
      </c>
    </row>
    <row r="27" spans="1:10" ht="12.75" customHeight="1">
      <c r="A27" s="180">
        <f>SUM(C28:J28)+('Crop Data-2'!A27:A28)</f>
        <v>13200</v>
      </c>
      <c r="B27" s="54" t="s">
        <v>178</v>
      </c>
      <c r="C27" s="103">
        <f>IF(ISERROR(C28/(C7+C9+C11)),"",(C28/(C7+C9+C11)))</f>
        <v>15</v>
      </c>
      <c r="D27" s="103">
        <f aca="true" t="shared" si="4" ref="D27:J27">IF(ISERROR(D28/(D7+D9+D11)),"",(D28/(D7+D9+D11)))</f>
        <v>17</v>
      </c>
      <c r="E27" s="103">
        <f t="shared" si="4"/>
        <v>17</v>
      </c>
      <c r="F27" s="103">
        <f t="shared" si="4"/>
        <v>11</v>
      </c>
      <c r="G27" s="103">
        <f t="shared" si="4"/>
        <v>11</v>
      </c>
      <c r="H27" s="103">
        <f t="shared" si="4"/>
        <v>10</v>
      </c>
      <c r="I27" s="103">
        <f t="shared" si="4"/>
        <v>16</v>
      </c>
      <c r="J27" s="103">
        <f t="shared" si="4"/>
      </c>
    </row>
    <row r="28" spans="1:10" ht="12.75">
      <c r="A28" s="181"/>
      <c r="B28" s="53" t="s">
        <v>179</v>
      </c>
      <c r="C28" s="104">
        <v>2250</v>
      </c>
      <c r="D28" s="104">
        <v>2550</v>
      </c>
      <c r="E28" s="104">
        <v>2550</v>
      </c>
      <c r="F28" s="104">
        <v>825</v>
      </c>
      <c r="G28" s="104">
        <v>825</v>
      </c>
      <c r="H28" s="104">
        <v>1000</v>
      </c>
      <c r="I28" s="104">
        <v>1600</v>
      </c>
      <c r="J28" s="104" t="s">
        <v>196</v>
      </c>
    </row>
    <row r="29" spans="1:10" ht="12.75">
      <c r="A29" s="180">
        <f>SUM(C30:J30)+('Crop Data-2'!A29:A30)</f>
        <v>2500</v>
      </c>
      <c r="B29" s="52"/>
      <c r="C29" s="103">
        <f>IF(ISERROR(C30/(C7+C9+C11)),"",(C30/(C7+C9+C11)))</f>
        <v>0</v>
      </c>
      <c r="D29" s="103">
        <f aca="true" t="shared" si="5" ref="D29:J29">IF(ISERROR(D30/(D7+D9+D11)),"",(D30/(D7+D9+D11)))</f>
        <v>0</v>
      </c>
      <c r="E29" s="103">
        <f t="shared" si="5"/>
        <v>0</v>
      </c>
      <c r="F29" s="103">
        <f t="shared" si="5"/>
        <v>0</v>
      </c>
      <c r="G29" s="103">
        <f t="shared" si="5"/>
        <v>0</v>
      </c>
      <c r="H29" s="103">
        <f t="shared" si="5"/>
        <v>0</v>
      </c>
      <c r="I29" s="103">
        <f t="shared" si="5"/>
        <v>12.5</v>
      </c>
      <c r="J29" s="103">
        <f t="shared" si="5"/>
      </c>
    </row>
    <row r="30" spans="1:10" ht="12.75">
      <c r="A30" s="181"/>
      <c r="B30" s="53" t="s">
        <v>180</v>
      </c>
      <c r="C30" s="104"/>
      <c r="D30" s="104"/>
      <c r="E30" s="104"/>
      <c r="F30" s="104"/>
      <c r="G30" s="104"/>
      <c r="H30" s="104"/>
      <c r="I30" s="104">
        <v>1250</v>
      </c>
      <c r="J30" s="104"/>
    </row>
    <row r="31" spans="1:10" ht="12.75">
      <c r="A31" s="180">
        <f>SUM(C32:J32)+('Crop Data-2'!A31:A32)</f>
        <v>1800</v>
      </c>
      <c r="B31" s="54" t="s">
        <v>181</v>
      </c>
      <c r="C31" s="103">
        <f>IF(ISERROR(C32/(C7+C9+C11)),"",(C32/(C7+C9+C11)))</f>
        <v>0</v>
      </c>
      <c r="D31" s="103">
        <f aca="true" t="shared" si="6" ref="D31:J31">IF(ISERROR(D32/(D7+D9+D11)),"",(D32/(D7+D9+D11)))</f>
        <v>6</v>
      </c>
      <c r="E31" s="103">
        <f t="shared" si="6"/>
        <v>6</v>
      </c>
      <c r="F31" s="103">
        <f t="shared" si="6"/>
        <v>0</v>
      </c>
      <c r="G31" s="103">
        <f t="shared" si="6"/>
        <v>0</v>
      </c>
      <c r="H31" s="103">
        <f t="shared" si="6"/>
        <v>0</v>
      </c>
      <c r="I31" s="103">
        <f t="shared" si="6"/>
        <v>0</v>
      </c>
      <c r="J31" s="103">
        <f t="shared" si="6"/>
      </c>
    </row>
    <row r="32" spans="1:10" ht="12.75">
      <c r="A32" s="181"/>
      <c r="B32" s="53" t="s">
        <v>100</v>
      </c>
      <c r="C32" s="104"/>
      <c r="D32" s="104">
        <v>900</v>
      </c>
      <c r="E32" s="104">
        <v>900</v>
      </c>
      <c r="F32" s="104"/>
      <c r="G32" s="104"/>
      <c r="H32" s="104"/>
      <c r="I32" s="104"/>
      <c r="J32" s="104"/>
    </row>
    <row r="33" spans="1:10" ht="12.75">
      <c r="A33" s="180">
        <f>SUM(C34:J34)+('Crop Data-2'!A33:A34)</f>
        <v>3000</v>
      </c>
      <c r="B33" s="54" t="s">
        <v>181</v>
      </c>
      <c r="C33" s="103">
        <f>IF(ISERROR(C34/(C7+C9+C11)),"",(C34/(C7+C9+C11)))</f>
      </c>
      <c r="D33" s="103">
        <f aca="true" t="shared" si="7" ref="D33:J33">IF(ISERROR(D34/(D7+D9+D11)),"",(D34/(D7+D9+D11)))</f>
      </c>
      <c r="E33" s="103">
        <f t="shared" si="7"/>
      </c>
      <c r="F33" s="103">
        <f t="shared" si="7"/>
        <v>20</v>
      </c>
      <c r="G33" s="103">
        <f t="shared" si="7"/>
        <v>20</v>
      </c>
      <c r="H33" s="103">
        <f t="shared" si="7"/>
      </c>
      <c r="I33" s="103">
        <f t="shared" si="7"/>
      </c>
      <c r="J33" s="103">
        <f t="shared" si="7"/>
      </c>
    </row>
    <row r="34" spans="1:10" ht="12.75">
      <c r="A34" s="181"/>
      <c r="B34" s="53" t="s">
        <v>182</v>
      </c>
      <c r="C34" s="104" t="s">
        <v>196</v>
      </c>
      <c r="D34" s="104" t="s">
        <v>196</v>
      </c>
      <c r="E34" s="104" t="s">
        <v>196</v>
      </c>
      <c r="F34" s="104">
        <v>1500</v>
      </c>
      <c r="G34" s="104">
        <v>1500</v>
      </c>
      <c r="H34" s="104" t="s">
        <v>196</v>
      </c>
      <c r="I34" s="104" t="s">
        <v>196</v>
      </c>
      <c r="J34" s="104" t="s">
        <v>196</v>
      </c>
    </row>
    <row r="35" spans="1:10" ht="12.75">
      <c r="A35" s="180">
        <f>SUM(C36:J36)+('Crop Data-2'!A35:A36)</f>
        <v>21000</v>
      </c>
      <c r="B35" s="54"/>
      <c r="C35" s="103">
        <f>IF(ISERROR(C36/C9),"",C36/C9)</f>
        <v>70</v>
      </c>
      <c r="D35" s="103">
        <f aca="true" t="shared" si="8" ref="D35:J35">IF(ISERROR(D36/D9),"",D36/D9)</f>
        <v>70</v>
      </c>
      <c r="E35" s="103">
        <f t="shared" si="8"/>
        <v>70</v>
      </c>
      <c r="F35" s="103">
        <f t="shared" si="8"/>
        <v>70</v>
      </c>
      <c r="G35" s="103">
        <f t="shared" si="8"/>
        <v>70</v>
      </c>
      <c r="H35" s="103">
        <f t="shared" si="8"/>
      </c>
      <c r="I35" s="103">
        <f t="shared" si="8"/>
        <v>70</v>
      </c>
      <c r="J35" s="103">
        <f t="shared" si="8"/>
      </c>
    </row>
    <row r="36" spans="1:10" ht="12.75">
      <c r="A36" s="181"/>
      <c r="B36" s="53" t="s">
        <v>102</v>
      </c>
      <c r="C36" s="104">
        <v>3500</v>
      </c>
      <c r="D36" s="104">
        <v>3500</v>
      </c>
      <c r="E36" s="104">
        <v>3500</v>
      </c>
      <c r="F36" s="104">
        <v>1750</v>
      </c>
      <c r="G36" s="104">
        <v>1750</v>
      </c>
      <c r="H36" s="104"/>
      <c r="I36" s="104">
        <v>3500</v>
      </c>
      <c r="J36" s="104"/>
    </row>
    <row r="37" spans="1:10" ht="12.75">
      <c r="A37" s="180">
        <f>SUM(C38:J38)+('Crop Data-2'!A37:A38)</f>
        <v>0</v>
      </c>
      <c r="B37" s="54"/>
      <c r="C37" s="103">
        <f>IF(ISERROR(C38/(C7+C9+C11)),"",(C38/(C7+C9+C11)))</f>
      </c>
      <c r="D37" s="103">
        <f aca="true" t="shared" si="9" ref="D37:J37">IF(ISERROR(D38/(D7+D9+D11)),"",(D38/(D7+D9+D11)))</f>
      </c>
      <c r="E37" s="103">
        <f t="shared" si="9"/>
      </c>
      <c r="F37" s="103">
        <f t="shared" si="9"/>
      </c>
      <c r="G37" s="103">
        <f t="shared" si="9"/>
      </c>
      <c r="H37" s="103">
        <f t="shared" si="9"/>
      </c>
      <c r="I37" s="103">
        <f t="shared" si="9"/>
      </c>
      <c r="J37" s="103">
        <f t="shared" si="9"/>
      </c>
    </row>
    <row r="38" spans="1:10" ht="12.75">
      <c r="A38" s="181"/>
      <c r="B38" s="53" t="s">
        <v>183</v>
      </c>
      <c r="C38" s="104" t="s">
        <v>196</v>
      </c>
      <c r="D38" s="104" t="s">
        <v>196</v>
      </c>
      <c r="E38" s="104" t="s">
        <v>196</v>
      </c>
      <c r="F38" s="104" t="s">
        <v>196</v>
      </c>
      <c r="G38" s="104" t="s">
        <v>196</v>
      </c>
      <c r="H38" s="104" t="s">
        <v>196</v>
      </c>
      <c r="I38" s="104" t="s">
        <v>196</v>
      </c>
      <c r="J38" s="104" t="s">
        <v>196</v>
      </c>
    </row>
    <row r="39" spans="1:10" ht="12.75">
      <c r="A39" s="180">
        <f>SUM(C40:J40)+('Crop Data-2'!A39:A40)</f>
        <v>17000</v>
      </c>
      <c r="B39" s="54"/>
      <c r="C39" s="103">
        <f>IF(ISERROR(C40/(C7+C9+C11)),"",(C40/(C7+C9+C11)))</f>
        <v>0</v>
      </c>
      <c r="D39" s="103">
        <f aca="true" t="shared" si="10" ref="D39:J39">IF(ISERROR(D40/(D7+D9+D11)),"",(D40/(D7+D9+D11)))</f>
        <v>0</v>
      </c>
      <c r="E39" s="103">
        <f t="shared" si="10"/>
        <v>0</v>
      </c>
      <c r="F39" s="103">
        <f t="shared" si="10"/>
        <v>0</v>
      </c>
      <c r="G39" s="103">
        <f t="shared" si="10"/>
        <v>226.66666666666666</v>
      </c>
      <c r="H39" s="103">
        <f t="shared" si="10"/>
      </c>
      <c r="I39" s="103">
        <f t="shared" si="10"/>
        <v>0</v>
      </c>
      <c r="J39" s="103">
        <f t="shared" si="10"/>
      </c>
    </row>
    <row r="40" spans="1:10" ht="12.75">
      <c r="A40" s="181"/>
      <c r="B40" s="53" t="s">
        <v>184</v>
      </c>
      <c r="C40" s="104"/>
      <c r="D40" s="104"/>
      <c r="E40" s="104"/>
      <c r="F40" s="104"/>
      <c r="G40" s="104">
        <v>17000</v>
      </c>
      <c r="H40" s="104" t="s">
        <v>196</v>
      </c>
      <c r="I40" s="104"/>
      <c r="J40" s="104"/>
    </row>
    <row r="41" spans="1:10" ht="12.75">
      <c r="A41" s="180">
        <f>SUM(C42:J42)+('Crop Data-2'!A41:A42)</f>
        <v>0</v>
      </c>
      <c r="B41" s="54"/>
      <c r="C41" s="103">
        <f>IF(ISERROR(C42/(C7+C9+C11)),"",(C42/(C7+C9+C11)))</f>
      </c>
      <c r="D41" s="103">
        <f aca="true" t="shared" si="11" ref="D41:J41">IF(ISERROR(D42/(D7+D9+D11)),"",(D42/(D7+D9+D11)))</f>
      </c>
      <c r="E41" s="103">
        <f t="shared" si="11"/>
      </c>
      <c r="F41" s="103">
        <f t="shared" si="11"/>
      </c>
      <c r="G41" s="103">
        <f t="shared" si="11"/>
      </c>
      <c r="H41" s="103">
        <f t="shared" si="11"/>
      </c>
      <c r="I41" s="103">
        <f t="shared" si="11"/>
      </c>
      <c r="J41" s="103">
        <f t="shared" si="11"/>
      </c>
    </row>
    <row r="42" spans="1:10" ht="12.75">
      <c r="A42" s="181"/>
      <c r="B42" s="53" t="s">
        <v>185</v>
      </c>
      <c r="C42" s="104" t="s">
        <v>196</v>
      </c>
      <c r="D42" s="104" t="s">
        <v>196</v>
      </c>
      <c r="E42" s="104" t="s">
        <v>196</v>
      </c>
      <c r="F42" s="104" t="s">
        <v>196</v>
      </c>
      <c r="G42" s="104" t="s">
        <v>196</v>
      </c>
      <c r="H42" s="104" t="s">
        <v>196</v>
      </c>
      <c r="I42" s="104" t="s">
        <v>196</v>
      </c>
      <c r="J42" s="104" t="s">
        <v>196</v>
      </c>
    </row>
    <row r="43" spans="2:6" ht="12.75">
      <c r="B43" s="189" t="s">
        <v>186</v>
      </c>
      <c r="C43" s="128"/>
      <c r="D43" s="190"/>
      <c r="E43" s="185">
        <v>12000</v>
      </c>
      <c r="F43" s="186"/>
    </row>
    <row r="44" spans="2:6" ht="12.75">
      <c r="B44" s="182" t="s">
        <v>187</v>
      </c>
      <c r="C44" s="183"/>
      <c r="D44" s="184"/>
      <c r="E44" s="187"/>
      <c r="F44" s="188"/>
    </row>
    <row r="45" ht="12.75">
      <c r="B45" s="17"/>
    </row>
    <row r="46" ht="12.75">
      <c r="B46" s="17"/>
    </row>
    <row r="47" ht="12.75">
      <c r="B47" s="17"/>
    </row>
    <row r="48" ht="12.75">
      <c r="B48" s="17"/>
    </row>
    <row r="49" ht="12.75">
      <c r="B49" s="17"/>
    </row>
    <row r="50" ht="12.75">
      <c r="B50" s="17"/>
    </row>
  </sheetData>
  <sheetProtection password="CC64" sheet="1" objects="1" scenarios="1"/>
  <mergeCells count="69">
    <mergeCell ref="I18:I19"/>
    <mergeCell ref="J18:J19"/>
    <mergeCell ref="I9:I10"/>
    <mergeCell ref="I11:I12"/>
    <mergeCell ref="I16:I17"/>
    <mergeCell ref="J16:J17"/>
    <mergeCell ref="J4:J5"/>
    <mergeCell ref="J7:J8"/>
    <mergeCell ref="J9:J10"/>
    <mergeCell ref="J11:J12"/>
    <mergeCell ref="E4:E5"/>
    <mergeCell ref="F4:F5"/>
    <mergeCell ref="G4:G5"/>
    <mergeCell ref="E7:E8"/>
    <mergeCell ref="F7:F8"/>
    <mergeCell ref="G7:G8"/>
    <mergeCell ref="A21:A22"/>
    <mergeCell ref="D4:D5"/>
    <mergeCell ref="D7:D8"/>
    <mergeCell ref="D9:D10"/>
    <mergeCell ref="D11:D12"/>
    <mergeCell ref="D16:D17"/>
    <mergeCell ref="D18:D19"/>
    <mergeCell ref="C16:C17"/>
    <mergeCell ref="C18:C19"/>
    <mergeCell ref="A7:A8"/>
    <mergeCell ref="A27:A28"/>
    <mergeCell ref="A25:A26"/>
    <mergeCell ref="A23:A24"/>
    <mergeCell ref="A37:A38"/>
    <mergeCell ref="A35:A36"/>
    <mergeCell ref="A33:A34"/>
    <mergeCell ref="A31:A32"/>
    <mergeCell ref="A18:A19"/>
    <mergeCell ref="C9:C10"/>
    <mergeCell ref="C11:C12"/>
    <mergeCell ref="B44:D44"/>
    <mergeCell ref="E43:F44"/>
    <mergeCell ref="A41:A42"/>
    <mergeCell ref="A39:A40"/>
    <mergeCell ref="B43:D43"/>
    <mergeCell ref="F18:F19"/>
    <mergeCell ref="A29:A30"/>
    <mergeCell ref="G16:G17"/>
    <mergeCell ref="G18:G19"/>
    <mergeCell ref="F9:F10"/>
    <mergeCell ref="F11:F12"/>
    <mergeCell ref="F16:F17"/>
    <mergeCell ref="E9:E10"/>
    <mergeCell ref="E11:E12"/>
    <mergeCell ref="E16:E17"/>
    <mergeCell ref="E18:E19"/>
    <mergeCell ref="H9:H10"/>
    <mergeCell ref="H11:H12"/>
    <mergeCell ref="A9:A10"/>
    <mergeCell ref="A11:A12"/>
    <mergeCell ref="A14:A15"/>
    <mergeCell ref="G9:G10"/>
    <mergeCell ref="G11:G12"/>
    <mergeCell ref="H16:H17"/>
    <mergeCell ref="H18:H19"/>
    <mergeCell ref="A2:J2"/>
    <mergeCell ref="A3:F3"/>
    <mergeCell ref="C4:C5"/>
    <mergeCell ref="C7:C8"/>
    <mergeCell ref="I4:I5"/>
    <mergeCell ref="I7:I8"/>
    <mergeCell ref="H4:H5"/>
    <mergeCell ref="H7:H8"/>
  </mergeCells>
  <conditionalFormatting sqref="C35:J35">
    <cfRule type="expression" priority="1" dxfId="0" stopIfTrue="1">
      <formula>"iserror($C$9)"</formula>
    </cfRule>
  </conditionalFormatting>
  <printOptions/>
  <pageMargins left="0" right="0" top="0" bottom="0" header="0" footer="0"/>
  <pageSetup horizontalDpi="600" verticalDpi="600" orientation="portrait" r:id="rId1"/>
  <headerFooter alignWithMargins="0">
    <oddFooter>&amp;L
&amp;8Josh Tjosaas/Rick Morgan:  FBM-Northland College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2">
      <selection activeCell="A2" sqref="A2:J2"/>
    </sheetView>
  </sheetViews>
  <sheetFormatPr defaultColWidth="9.140625" defaultRowHeight="12.75"/>
  <cols>
    <col min="1" max="1" width="15.7109375" style="0" customWidth="1"/>
    <col min="2" max="2" width="18.57421875" style="0" customWidth="1"/>
    <col min="3" max="9" width="12.7109375" style="0" customWidth="1"/>
    <col min="10" max="10" width="12.140625" style="0" customWidth="1"/>
  </cols>
  <sheetData>
    <row r="2" spans="1:10" ht="18">
      <c r="A2" s="167" t="s">
        <v>191</v>
      </c>
      <c r="B2" s="168"/>
      <c r="C2" s="168"/>
      <c r="D2" s="168"/>
      <c r="E2" s="168"/>
      <c r="F2" s="168"/>
      <c r="G2" s="168"/>
      <c r="H2" s="168"/>
      <c r="I2" s="168"/>
      <c r="J2" s="169"/>
    </row>
    <row r="3" spans="1:10" ht="12.75">
      <c r="A3" s="170" t="s">
        <v>168</v>
      </c>
      <c r="B3" s="171"/>
      <c r="C3" s="171"/>
      <c r="D3" s="171"/>
      <c r="E3" s="171"/>
      <c r="F3" s="171"/>
      <c r="G3" s="51"/>
      <c r="H3" s="51"/>
      <c r="I3" s="51"/>
      <c r="J3" s="40" t="s">
        <v>199</v>
      </c>
    </row>
    <row r="4" spans="1:10" ht="12.75">
      <c r="A4" s="52"/>
      <c r="B4" s="52"/>
      <c r="C4" s="172" t="s">
        <v>45</v>
      </c>
      <c r="D4" s="172" t="s">
        <v>196</v>
      </c>
      <c r="E4" s="172" t="s">
        <v>196</v>
      </c>
      <c r="F4" s="172" t="s">
        <v>196</v>
      </c>
      <c r="G4" s="172" t="s">
        <v>196</v>
      </c>
      <c r="H4" s="172" t="s">
        <v>196</v>
      </c>
      <c r="I4" s="172"/>
      <c r="J4" s="172"/>
    </row>
    <row r="5" spans="1:10" ht="12.75">
      <c r="A5" s="13"/>
      <c r="B5" s="14" t="s">
        <v>169</v>
      </c>
      <c r="C5" s="173"/>
      <c r="D5" s="173"/>
      <c r="E5" s="173"/>
      <c r="F5" s="173"/>
      <c r="G5" s="173"/>
      <c r="H5" s="173"/>
      <c r="I5" s="173"/>
      <c r="J5" s="173"/>
    </row>
    <row r="6" spans="1:10" ht="12.75">
      <c r="A6" s="14" t="s">
        <v>202</v>
      </c>
      <c r="B6" s="13" t="s">
        <v>192</v>
      </c>
      <c r="C6" s="99"/>
      <c r="D6" s="99"/>
      <c r="E6" s="99"/>
      <c r="F6" s="99"/>
      <c r="G6" s="99"/>
      <c r="H6" s="99"/>
      <c r="I6" s="99"/>
      <c r="J6" s="99"/>
    </row>
    <row r="7" spans="1:10" ht="12.75">
      <c r="A7" s="199">
        <f>SUM(C7:J8)</f>
        <v>50</v>
      </c>
      <c r="B7" s="52" t="s">
        <v>175</v>
      </c>
      <c r="C7" s="174">
        <v>50</v>
      </c>
      <c r="D7" s="174"/>
      <c r="E7" s="174"/>
      <c r="F7" s="174"/>
      <c r="G7" s="174"/>
      <c r="H7" s="174"/>
      <c r="I7" s="174"/>
      <c r="J7" s="174"/>
    </row>
    <row r="8" spans="1:10" ht="12.75">
      <c r="A8" s="201"/>
      <c r="B8" s="53" t="s">
        <v>173</v>
      </c>
      <c r="C8" s="174"/>
      <c r="D8" s="174"/>
      <c r="E8" s="174"/>
      <c r="F8" s="174"/>
      <c r="G8" s="174"/>
      <c r="H8" s="174"/>
      <c r="I8" s="174"/>
      <c r="J8" s="174"/>
    </row>
    <row r="9" spans="1:10" ht="12.75">
      <c r="A9" s="199">
        <f>SUM(C9:J10)</f>
        <v>50</v>
      </c>
      <c r="B9" s="54"/>
      <c r="C9" s="174">
        <v>50</v>
      </c>
      <c r="D9" s="174"/>
      <c r="E9" s="174"/>
      <c r="F9" s="174"/>
      <c r="G9" s="174"/>
      <c r="H9" s="174"/>
      <c r="I9" s="174"/>
      <c r="J9" s="174"/>
    </row>
    <row r="10" spans="1:10" ht="12.75">
      <c r="A10" s="201"/>
      <c r="B10" s="53" t="s">
        <v>174</v>
      </c>
      <c r="C10" s="174"/>
      <c r="D10" s="174"/>
      <c r="E10" s="174"/>
      <c r="F10" s="174"/>
      <c r="G10" s="174"/>
      <c r="H10" s="174"/>
      <c r="I10" s="174"/>
      <c r="J10" s="174"/>
    </row>
    <row r="11" spans="1:10" ht="12.75">
      <c r="A11" s="199">
        <f>SUM(C11:J12)</f>
        <v>0</v>
      </c>
      <c r="B11" s="54"/>
      <c r="C11" s="174">
        <v>0</v>
      </c>
      <c r="D11" s="174"/>
      <c r="E11" s="174"/>
      <c r="F11" s="174"/>
      <c r="G11" s="174"/>
      <c r="H11" s="174"/>
      <c r="I11" s="174"/>
      <c r="J11" s="174"/>
    </row>
    <row r="12" spans="1:10" ht="13.5" thickBot="1">
      <c r="A12" s="200"/>
      <c r="B12" s="53" t="s">
        <v>200</v>
      </c>
      <c r="C12" s="174"/>
      <c r="D12" s="174"/>
      <c r="E12" s="174"/>
      <c r="F12" s="174"/>
      <c r="G12" s="174"/>
      <c r="H12" s="174"/>
      <c r="I12" s="174"/>
      <c r="J12" s="174"/>
    </row>
    <row r="13" spans="1:10" ht="13.5" thickTop="1">
      <c r="A13" s="105"/>
      <c r="B13" s="46" t="s">
        <v>170</v>
      </c>
      <c r="C13" s="78">
        <v>0</v>
      </c>
      <c r="D13" s="78"/>
      <c r="E13" s="78"/>
      <c r="F13" s="78"/>
      <c r="G13" s="78"/>
      <c r="H13" s="78"/>
      <c r="I13" s="78"/>
      <c r="J13" s="78"/>
    </row>
    <row r="14" spans="1:10" ht="12.75">
      <c r="A14" s="98"/>
      <c r="B14" s="54" t="s">
        <v>197</v>
      </c>
      <c r="C14" s="102">
        <f>IF(ISERROR(C15/(C7+C9+(C11*(C13/100)))),"",(C15/(C7+C9+(C11*(C13/100)))))</f>
        <v>125</v>
      </c>
      <c r="D14" s="102">
        <f aca="true" t="shared" si="0" ref="D14:J14">IF(ISERROR(D15/(D7+D9+(D11*(D13/100)))),"",(D15/(D7+D9+(D11*(D13/100)))))</f>
      </c>
      <c r="E14" s="102">
        <f t="shared" si="0"/>
      </c>
      <c r="F14" s="102">
        <f t="shared" si="0"/>
      </c>
      <c r="G14" s="102">
        <f t="shared" si="0"/>
      </c>
      <c r="H14" s="102">
        <f t="shared" si="0"/>
      </c>
      <c r="I14" s="102">
        <f t="shared" si="0"/>
      </c>
      <c r="J14" s="102">
        <f t="shared" si="0"/>
      </c>
    </row>
    <row r="15" spans="1:10" ht="12.75">
      <c r="A15" s="98"/>
      <c r="B15" s="53" t="s">
        <v>171</v>
      </c>
      <c r="C15" s="82">
        <v>12500</v>
      </c>
      <c r="D15" s="82"/>
      <c r="E15" s="82"/>
      <c r="F15" s="82"/>
      <c r="G15" s="82"/>
      <c r="H15" s="82"/>
      <c r="I15" s="82"/>
      <c r="J15" s="82"/>
    </row>
    <row r="16" spans="1:10" ht="12.75">
      <c r="A16" s="98"/>
      <c r="B16" s="54" t="s">
        <v>176</v>
      </c>
      <c r="C16" s="165">
        <v>3</v>
      </c>
      <c r="D16" s="165"/>
      <c r="E16" s="165"/>
      <c r="F16" s="165"/>
      <c r="G16" s="165"/>
      <c r="H16" s="165"/>
      <c r="I16" s="165"/>
      <c r="J16" s="165"/>
    </row>
    <row r="17" spans="1:10" ht="12.75">
      <c r="A17" s="98"/>
      <c r="B17" s="53"/>
      <c r="C17" s="165"/>
      <c r="D17" s="165"/>
      <c r="E17" s="165"/>
      <c r="F17" s="165"/>
      <c r="G17" s="165"/>
      <c r="H17" s="165"/>
      <c r="I17" s="165"/>
      <c r="J17" s="165"/>
    </row>
    <row r="18" spans="1:10" ht="12.75">
      <c r="A18" s="192">
        <f>SUM(C18:J19)</f>
        <v>0</v>
      </c>
      <c r="B18" s="54" t="s">
        <v>172</v>
      </c>
      <c r="C18" s="198"/>
      <c r="D18" s="198"/>
      <c r="E18" s="198"/>
      <c r="F18" s="198"/>
      <c r="G18" s="198"/>
      <c r="H18" s="198"/>
      <c r="I18" s="198"/>
      <c r="J18" s="198"/>
    </row>
    <row r="19" spans="1:10" ht="12.75">
      <c r="A19" s="193"/>
      <c r="B19" s="53" t="s">
        <v>217</v>
      </c>
      <c r="C19" s="198"/>
      <c r="D19" s="198"/>
      <c r="E19" s="198"/>
      <c r="F19" s="198"/>
      <c r="G19" s="198"/>
      <c r="H19" s="198"/>
      <c r="I19" s="198"/>
      <c r="J19" s="198"/>
    </row>
    <row r="20" spans="1:10" ht="12.75">
      <c r="A20" s="108" t="s">
        <v>202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92">
        <f aca="true" t="shared" si="1" ref="A21:A41">SUM(C22:J22)</f>
        <v>4500</v>
      </c>
      <c r="B21" s="55"/>
      <c r="C21" s="106">
        <f>IF(ISERROR(C22/(C7+C9+C11)),"",(C22/(C7+C9+C11)))</f>
        <v>45</v>
      </c>
      <c r="D21" s="106">
        <f aca="true" t="shared" si="2" ref="D21:J21">IF(ISERROR(D22/(D7+D9+D11)),"",(D22/(D7+D9+D11)))</f>
      </c>
      <c r="E21" s="106">
        <f t="shared" si="2"/>
      </c>
      <c r="F21" s="106">
        <f t="shared" si="2"/>
      </c>
      <c r="G21" s="106">
        <f t="shared" si="2"/>
      </c>
      <c r="H21" s="106">
        <f t="shared" si="2"/>
      </c>
      <c r="I21" s="106">
        <f t="shared" si="2"/>
      </c>
      <c r="J21" s="106">
        <f t="shared" si="2"/>
      </c>
    </row>
    <row r="22" spans="1:10" ht="12.75">
      <c r="A22" s="193"/>
      <c r="B22" s="40" t="s">
        <v>51</v>
      </c>
      <c r="C22" s="104">
        <v>4500</v>
      </c>
      <c r="D22" s="104"/>
      <c r="E22" s="104"/>
      <c r="F22" s="104"/>
      <c r="G22" s="104"/>
      <c r="H22" s="104"/>
      <c r="I22" s="104"/>
      <c r="J22" s="104"/>
    </row>
    <row r="23" spans="1:10" ht="12.75">
      <c r="A23" s="192">
        <f t="shared" si="1"/>
        <v>6000</v>
      </c>
      <c r="B23" s="54"/>
      <c r="C23" s="106">
        <f>IF(ISERROR(C24/(C7+C9+C11)),"",(C24/(C7+C9+C11)))</f>
        <v>60</v>
      </c>
      <c r="D23" s="106">
        <f aca="true" t="shared" si="3" ref="D23:J23">IF(ISERROR(D24/(D7+D9+D11)),"",(D24/(D7+D9+D11)))</f>
      </c>
      <c r="E23" s="106">
        <f t="shared" si="3"/>
      </c>
      <c r="F23" s="106">
        <f t="shared" si="3"/>
      </c>
      <c r="G23" s="106">
        <f t="shared" si="3"/>
      </c>
      <c r="H23" s="106">
        <f t="shared" si="3"/>
      </c>
      <c r="I23" s="106">
        <f t="shared" si="3"/>
      </c>
      <c r="J23" s="106">
        <f t="shared" si="3"/>
      </c>
    </row>
    <row r="24" spans="1:10" ht="12.75">
      <c r="A24" s="193"/>
      <c r="B24" s="53" t="s">
        <v>52</v>
      </c>
      <c r="C24" s="104">
        <v>6000</v>
      </c>
      <c r="D24" s="104"/>
      <c r="E24" s="104"/>
      <c r="F24" s="104"/>
      <c r="G24" s="104"/>
      <c r="H24" s="104"/>
      <c r="I24" s="104"/>
      <c r="J24" s="104"/>
    </row>
    <row r="25" spans="1:10" ht="12.75">
      <c r="A25" s="192">
        <f t="shared" si="1"/>
        <v>3750</v>
      </c>
      <c r="B25" s="54"/>
      <c r="C25" s="106">
        <f>IF(ISERROR(C26/(C7+C9+C11)),"",(C26/(C7+C9+C11)))</f>
        <v>37.5</v>
      </c>
      <c r="D25" s="106">
        <f aca="true" t="shared" si="4" ref="D25:J25">IF(ISERROR(D26/(D7+D9+D11)),"",(D26/(D7+D9+D11)))</f>
      </c>
      <c r="E25" s="106">
        <f t="shared" si="4"/>
      </c>
      <c r="F25" s="106">
        <f t="shared" si="4"/>
      </c>
      <c r="G25" s="106">
        <f t="shared" si="4"/>
      </c>
      <c r="H25" s="106">
        <f t="shared" si="4"/>
      </c>
      <c r="I25" s="106">
        <f t="shared" si="4"/>
      </c>
      <c r="J25" s="106">
        <f t="shared" si="4"/>
      </c>
    </row>
    <row r="26" spans="1:10" ht="12.75">
      <c r="A26" s="193"/>
      <c r="B26" s="53" t="s">
        <v>177</v>
      </c>
      <c r="C26" s="104">
        <v>3750</v>
      </c>
      <c r="D26" s="104"/>
      <c r="E26" s="104"/>
      <c r="F26" s="104"/>
      <c r="G26" s="104"/>
      <c r="H26" s="104"/>
      <c r="I26" s="104"/>
      <c r="J26" s="104"/>
    </row>
    <row r="27" spans="1:10" ht="12.75">
      <c r="A27" s="192">
        <f t="shared" si="1"/>
        <v>1600</v>
      </c>
      <c r="B27" s="54" t="s">
        <v>178</v>
      </c>
      <c r="C27" s="106">
        <f>IF(ISERROR(C28/(C7+C9+C11)),"",(C28/(C7+C9+C11)))</f>
        <v>16</v>
      </c>
      <c r="D27" s="106">
        <f aca="true" t="shared" si="5" ref="D27:J27">IF(ISERROR(D28/(D7+D9+D11)),"",(D28/(D7+D9+D11)))</f>
      </c>
      <c r="E27" s="106">
        <f t="shared" si="5"/>
      </c>
      <c r="F27" s="106">
        <f t="shared" si="5"/>
      </c>
      <c r="G27" s="106">
        <f t="shared" si="5"/>
      </c>
      <c r="H27" s="106">
        <f t="shared" si="5"/>
      </c>
      <c r="I27" s="106">
        <f t="shared" si="5"/>
      </c>
      <c r="J27" s="106">
        <f t="shared" si="5"/>
      </c>
    </row>
    <row r="28" spans="1:10" ht="12.75">
      <c r="A28" s="193"/>
      <c r="B28" s="53" t="s">
        <v>179</v>
      </c>
      <c r="C28" s="104">
        <v>1600</v>
      </c>
      <c r="D28" s="104"/>
      <c r="E28" s="104"/>
      <c r="F28" s="104"/>
      <c r="G28" s="104"/>
      <c r="H28" s="104"/>
      <c r="I28" s="104"/>
      <c r="J28" s="104"/>
    </row>
    <row r="29" spans="1:10" ht="12.75">
      <c r="A29" s="192">
        <f t="shared" si="1"/>
        <v>1250</v>
      </c>
      <c r="B29" s="52"/>
      <c r="C29" s="106">
        <f>IF(ISERROR(C30/(C7+C9+C11)),"",(C30/(C7+C9+C11)))</f>
        <v>12.5</v>
      </c>
      <c r="D29" s="106">
        <f aca="true" t="shared" si="6" ref="D29:J29">IF(ISERROR(D30/(D7+D9+D11)),"",(D30/(D7+D9+D11)))</f>
      </c>
      <c r="E29" s="106">
        <f t="shared" si="6"/>
      </c>
      <c r="F29" s="106">
        <f t="shared" si="6"/>
      </c>
      <c r="G29" s="106">
        <f t="shared" si="6"/>
      </c>
      <c r="H29" s="106">
        <f t="shared" si="6"/>
      </c>
      <c r="I29" s="106">
        <f t="shared" si="6"/>
      </c>
      <c r="J29" s="106">
        <f t="shared" si="6"/>
      </c>
    </row>
    <row r="30" spans="1:10" ht="12.75">
      <c r="A30" s="193"/>
      <c r="B30" s="53" t="s">
        <v>180</v>
      </c>
      <c r="C30" s="104">
        <v>1250</v>
      </c>
      <c r="D30" s="104"/>
      <c r="E30" s="104"/>
      <c r="F30" s="104"/>
      <c r="G30" s="104"/>
      <c r="H30" s="104"/>
      <c r="I30" s="104" t="s">
        <v>196</v>
      </c>
      <c r="J30" s="104"/>
    </row>
    <row r="31" spans="1:10" ht="12.75">
      <c r="A31" s="192">
        <f t="shared" si="1"/>
        <v>0</v>
      </c>
      <c r="B31" s="54" t="s">
        <v>181</v>
      </c>
      <c r="C31" s="106">
        <f>IF(ISERROR(C32/(C7+C9+C11)),"",(C32/(C7+C9+C11)))</f>
        <v>0</v>
      </c>
      <c r="D31" s="106">
        <f aca="true" t="shared" si="7" ref="D31:J31">IF(ISERROR(D32/(D7+D9+D11)),"",(D32/(D7+D9+D11)))</f>
      </c>
      <c r="E31" s="106">
        <f t="shared" si="7"/>
      </c>
      <c r="F31" s="106">
        <f t="shared" si="7"/>
      </c>
      <c r="G31" s="106">
        <f t="shared" si="7"/>
      </c>
      <c r="H31" s="106">
        <f t="shared" si="7"/>
      </c>
      <c r="I31" s="106">
        <f t="shared" si="7"/>
      </c>
      <c r="J31" s="106">
        <f t="shared" si="7"/>
      </c>
    </row>
    <row r="32" spans="1:10" ht="12.75">
      <c r="A32" s="193"/>
      <c r="B32" s="53" t="s">
        <v>100</v>
      </c>
      <c r="C32" s="104"/>
      <c r="D32" s="104"/>
      <c r="E32" s="104"/>
      <c r="F32" s="104"/>
      <c r="G32" s="104"/>
      <c r="H32" s="104" t="s">
        <v>196</v>
      </c>
      <c r="I32" s="104"/>
      <c r="J32" s="104"/>
    </row>
    <row r="33" spans="1:10" ht="12.75">
      <c r="A33" s="192">
        <f t="shared" si="1"/>
        <v>0</v>
      </c>
      <c r="B33" s="54" t="s">
        <v>181</v>
      </c>
      <c r="C33" s="106">
        <f>IF(ISERROR(C34/(C7+C9+C11)),"",(C34/(C7+C9+C11)))</f>
      </c>
      <c r="D33" s="106">
        <f aca="true" t="shared" si="8" ref="D33:J33">IF(ISERROR(D34/(D7+D9+D11)),"",(D34/(D7+D9+D11)))</f>
      </c>
      <c r="E33" s="106">
        <f t="shared" si="8"/>
      </c>
      <c r="F33" s="106">
        <f t="shared" si="8"/>
      </c>
      <c r="G33" s="106">
        <f t="shared" si="8"/>
      </c>
      <c r="H33" s="106">
        <f t="shared" si="8"/>
      </c>
      <c r="I33" s="106">
        <f t="shared" si="8"/>
      </c>
      <c r="J33" s="106">
        <f t="shared" si="8"/>
      </c>
    </row>
    <row r="34" spans="1:10" ht="12.75">
      <c r="A34" s="193"/>
      <c r="B34" s="53" t="s">
        <v>182</v>
      </c>
      <c r="C34" s="104" t="s">
        <v>196</v>
      </c>
      <c r="D34" s="104" t="s">
        <v>196</v>
      </c>
      <c r="E34" s="104" t="s">
        <v>196</v>
      </c>
      <c r="F34" s="104" t="s">
        <v>196</v>
      </c>
      <c r="G34" s="104" t="s">
        <v>196</v>
      </c>
      <c r="H34" s="104" t="s">
        <v>196</v>
      </c>
      <c r="I34" s="104"/>
      <c r="J34" s="104"/>
    </row>
    <row r="35" spans="1:10" ht="12.75">
      <c r="A35" s="192">
        <f t="shared" si="1"/>
        <v>3500</v>
      </c>
      <c r="B35" s="54"/>
      <c r="C35" s="106">
        <f>IF(ISERROR(C36/C9),"",C36/C9)</f>
        <v>70</v>
      </c>
      <c r="D35" s="106">
        <f aca="true" t="shared" si="9" ref="D35:J35">IF(ISERROR(D36/D9),"",D36/D9)</f>
      </c>
      <c r="E35" s="106">
        <f t="shared" si="9"/>
      </c>
      <c r="F35" s="106">
        <f t="shared" si="9"/>
      </c>
      <c r="G35" s="106">
        <f t="shared" si="9"/>
      </c>
      <c r="H35" s="106">
        <f t="shared" si="9"/>
      </c>
      <c r="I35" s="106">
        <f t="shared" si="9"/>
      </c>
      <c r="J35" s="106">
        <f t="shared" si="9"/>
      </c>
    </row>
    <row r="36" spans="1:10" ht="12.75">
      <c r="A36" s="193"/>
      <c r="B36" s="53" t="s">
        <v>102</v>
      </c>
      <c r="C36" s="104">
        <v>3500</v>
      </c>
      <c r="D36" s="104"/>
      <c r="E36" s="104"/>
      <c r="F36" s="104"/>
      <c r="G36" s="104"/>
      <c r="H36" s="104"/>
      <c r="I36" s="104"/>
      <c r="J36" s="104"/>
    </row>
    <row r="37" spans="1:10" ht="12.75">
      <c r="A37" s="192">
        <f t="shared" si="1"/>
        <v>0</v>
      </c>
      <c r="B37" s="54"/>
      <c r="C37" s="106">
        <f>IF(ISERROR(C38/(C7+C9+C11)),"",(C38/(C7+C9+C11)))</f>
      </c>
      <c r="D37" s="106">
        <f aca="true" t="shared" si="10" ref="D37:J37">IF(ISERROR(D38/(D7+D9+D11)),"",(D38/(D7+D9+D11)))</f>
      </c>
      <c r="E37" s="106">
        <f t="shared" si="10"/>
      </c>
      <c r="F37" s="106">
        <f t="shared" si="10"/>
      </c>
      <c r="G37" s="106">
        <f t="shared" si="10"/>
      </c>
      <c r="H37" s="106">
        <f t="shared" si="10"/>
      </c>
      <c r="I37" s="106">
        <f t="shared" si="10"/>
      </c>
      <c r="J37" s="106">
        <f t="shared" si="10"/>
      </c>
    </row>
    <row r="38" spans="1:10" ht="12.75">
      <c r="A38" s="193"/>
      <c r="B38" s="53" t="s">
        <v>183</v>
      </c>
      <c r="C38" s="104" t="s">
        <v>196</v>
      </c>
      <c r="D38" s="104" t="s">
        <v>196</v>
      </c>
      <c r="E38" s="104" t="s">
        <v>196</v>
      </c>
      <c r="F38" s="104" t="s">
        <v>196</v>
      </c>
      <c r="G38" s="104" t="s">
        <v>196</v>
      </c>
      <c r="H38" s="104" t="s">
        <v>196</v>
      </c>
      <c r="I38" s="104"/>
      <c r="J38" s="104"/>
    </row>
    <row r="39" spans="1:10" ht="12.75">
      <c r="A39" s="192">
        <f t="shared" si="1"/>
        <v>0</v>
      </c>
      <c r="B39" s="54"/>
      <c r="C39" s="106">
        <f>IF(ISERROR(C40/(C7+C9+C11)),"",(C40/(C7+C9+C11)))</f>
      </c>
      <c r="D39" s="106">
        <f aca="true" t="shared" si="11" ref="D39:J39">IF(ISERROR(D40/(D7+D9+D11)),"",(D40/(D7+D9+D11)))</f>
      </c>
      <c r="E39" s="106">
        <f t="shared" si="11"/>
      </c>
      <c r="F39" s="106">
        <f t="shared" si="11"/>
      </c>
      <c r="G39" s="106">
        <f t="shared" si="11"/>
      </c>
      <c r="H39" s="106">
        <f t="shared" si="11"/>
      </c>
      <c r="I39" s="106">
        <f t="shared" si="11"/>
      </c>
      <c r="J39" s="106">
        <f t="shared" si="11"/>
      </c>
    </row>
    <row r="40" spans="1:10" ht="12.75">
      <c r="A40" s="193"/>
      <c r="B40" s="53" t="s">
        <v>184</v>
      </c>
      <c r="C40" s="104" t="s">
        <v>196</v>
      </c>
      <c r="D40" s="104" t="s">
        <v>196</v>
      </c>
      <c r="E40" s="104"/>
      <c r="F40" s="104"/>
      <c r="G40" s="104"/>
      <c r="H40" s="104" t="s">
        <v>196</v>
      </c>
      <c r="I40" s="104"/>
      <c r="J40" s="104"/>
    </row>
    <row r="41" spans="1:10" ht="12.75">
      <c r="A41" s="192">
        <f t="shared" si="1"/>
        <v>0</v>
      </c>
      <c r="B41" s="54"/>
      <c r="C41" s="106">
        <f>IF(ISERROR(C42/(C7+C9+C11)),"",(C42/(C7+C9+C11)))</f>
      </c>
      <c r="D41" s="106">
        <f aca="true" t="shared" si="12" ref="D41:J41">IF(ISERROR(D42/(D7+D9+D11)),"",(D42/(D7+D9+D11)))</f>
      </c>
      <c r="E41" s="106">
        <f t="shared" si="12"/>
      </c>
      <c r="F41" s="106">
        <f t="shared" si="12"/>
      </c>
      <c r="G41" s="106">
        <f t="shared" si="12"/>
      </c>
      <c r="H41" s="106">
        <f t="shared" si="12"/>
      </c>
      <c r="I41" s="106">
        <f t="shared" si="12"/>
      </c>
      <c r="J41" s="106">
        <f t="shared" si="12"/>
      </c>
    </row>
    <row r="42" spans="1:10" ht="12.75">
      <c r="A42" s="193"/>
      <c r="B42" s="53" t="s">
        <v>185</v>
      </c>
      <c r="C42" s="104" t="s">
        <v>196</v>
      </c>
      <c r="D42" s="104" t="s">
        <v>196</v>
      </c>
      <c r="E42" s="104" t="s">
        <v>196</v>
      </c>
      <c r="F42" s="104" t="s">
        <v>196</v>
      </c>
      <c r="G42" s="104" t="s">
        <v>196</v>
      </c>
      <c r="H42" s="104" t="s">
        <v>196</v>
      </c>
      <c r="I42" s="104"/>
      <c r="J42" s="104"/>
    </row>
    <row r="43" spans="2:6" ht="12.75">
      <c r="B43" s="189" t="s">
        <v>186</v>
      </c>
      <c r="C43" s="128"/>
      <c r="D43" s="190"/>
      <c r="E43" s="194" t="s">
        <v>196</v>
      </c>
      <c r="F43" s="195"/>
    </row>
    <row r="44" spans="2:6" ht="12.75">
      <c r="B44" s="182" t="s">
        <v>187</v>
      </c>
      <c r="C44" s="183"/>
      <c r="D44" s="184"/>
      <c r="E44" s="196"/>
      <c r="F44" s="197"/>
    </row>
    <row r="45" ht="12.75">
      <c r="B45" s="17"/>
    </row>
    <row r="46" ht="12.75">
      <c r="B46" s="17"/>
    </row>
  </sheetData>
  <sheetProtection password="CC64" sheet="1" objects="1" scenarios="1"/>
  <mergeCells count="68">
    <mergeCell ref="A2:J2"/>
    <mergeCell ref="A3:F3"/>
    <mergeCell ref="C4:C5"/>
    <mergeCell ref="D4:D5"/>
    <mergeCell ref="E4:E5"/>
    <mergeCell ref="F4:F5"/>
    <mergeCell ref="G4:G5"/>
    <mergeCell ref="H4:H5"/>
    <mergeCell ref="I4:I5"/>
    <mergeCell ref="J4:J5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J16:J17"/>
    <mergeCell ref="F11:F12"/>
    <mergeCell ref="G11:G12"/>
    <mergeCell ref="H11:H12"/>
    <mergeCell ref="I11:I12"/>
    <mergeCell ref="D18:D19"/>
    <mergeCell ref="E18:E19"/>
    <mergeCell ref="J11:J12"/>
    <mergeCell ref="I16:I17"/>
    <mergeCell ref="J18:J19"/>
    <mergeCell ref="G18:G19"/>
    <mergeCell ref="H18:H19"/>
    <mergeCell ref="C16:C17"/>
    <mergeCell ref="D16:D17"/>
    <mergeCell ref="E16:E17"/>
    <mergeCell ref="F16:F17"/>
    <mergeCell ref="G16:G17"/>
    <mergeCell ref="H16:H17"/>
    <mergeCell ref="I18:I19"/>
    <mergeCell ref="A18:A19"/>
    <mergeCell ref="C18:C19"/>
    <mergeCell ref="A27:A28"/>
    <mergeCell ref="A29:A30"/>
    <mergeCell ref="A31:A32"/>
    <mergeCell ref="A21:A22"/>
    <mergeCell ref="A23:A24"/>
    <mergeCell ref="A25:A26"/>
    <mergeCell ref="F18:F19"/>
    <mergeCell ref="A33:A34"/>
    <mergeCell ref="B43:D43"/>
    <mergeCell ref="E43:F44"/>
    <mergeCell ref="B44:D44"/>
    <mergeCell ref="A35:A36"/>
    <mergeCell ref="A37:A38"/>
    <mergeCell ref="A39:A40"/>
    <mergeCell ref="A41:A42"/>
  </mergeCells>
  <conditionalFormatting sqref="C35:J35">
    <cfRule type="expression" priority="1" dxfId="0" stopIfTrue="1">
      <formula>"iserror($C$9)"</formula>
    </cfRule>
  </conditionalFormatting>
  <printOptions/>
  <pageMargins left="0" right="0" top="0" bottom="0" header="0" footer="0"/>
  <pageSetup horizontalDpi="600" verticalDpi="600" orientation="portrait" r:id="rId1"/>
  <headerFooter alignWithMargins="0">
    <oddFooter>&amp;L
&amp;8Josh Tjosaas/Rick Morgan:  FBM-Northland College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Tullis</dc:creator>
  <cp:keywords/>
  <dc:description/>
  <cp:lastModifiedBy>Greg Tullis</cp:lastModifiedBy>
  <cp:lastPrinted>2007-09-26T19:28:53Z</cp:lastPrinted>
  <dcterms:created xsi:type="dcterms:W3CDTF">2004-09-23T15:04:13Z</dcterms:created>
  <dcterms:modified xsi:type="dcterms:W3CDTF">2012-10-09T19:26:19Z</dcterms:modified>
  <cp:category/>
  <cp:version/>
  <cp:contentType/>
  <cp:contentStatus/>
</cp:coreProperties>
</file>